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Elizabeta Sokolovska\Desktop\Objava T7 del 4\"/>
    </mc:Choice>
  </mc:AlternateContent>
  <xr:revisionPtr revIDLastSave="0" documentId="13_ncr:1_{6C0DDE60-B792-441B-A2D6-9151C9920C9A}" xr6:coauthVersionLast="47" xr6:coauthVersionMax="47" xr10:uidLastSave="{00000000-0000-0000-0000-000000000000}"/>
  <bookViews>
    <workbookView xWindow="-108" yWindow="-108" windowWidth="23256" windowHeight="12456" firstSheet="4" activeTab="7" xr2:uid="{00000000-000D-0000-FFFF-FFFF00000000}"/>
  </bookViews>
  <sheets>
    <sheet name="Општина Дојран" sheetId="21" r:id="rId1"/>
    <sheet name="О.Конче" sheetId="12" r:id="rId2"/>
    <sheet name="Општина Демир капија Чифлик" sheetId="4" r:id="rId3"/>
    <sheet name="О.Демир Капија Јане Сандански" sheetId="17" r:id="rId4"/>
    <sheet name="О.Ново Село.СеКрак 1 Колешино" sheetId="14" r:id="rId5"/>
    <sheet name="О.Н.С Крак 2 Колешино" sheetId="15" r:id="rId6"/>
    <sheet name="О.НС - Мокриево" sheetId="20" r:id="rId7"/>
    <sheet name="Тендер7-Дел4-Рекапитулар" sheetId="9" r:id="rId8"/>
    <sheet name="Sheet1" sheetId="1" r:id="rId9"/>
  </sheets>
  <externalReferences>
    <externalReference r:id="rId10"/>
    <externalReference r:id="rId11"/>
  </externalReferences>
  <definedNames>
    <definedName name="bazag2" localSheetId="2">[1]Baza!$B$1:$D$82</definedName>
    <definedName name="bazag2">[2]Baza!$B$1:$D$82</definedName>
    <definedName name="_xlnm.Print_Area" localSheetId="3">'О.Демир Капија Јане Сандански'!$A$1:$H$79</definedName>
    <definedName name="_xlnm.Print_Area" localSheetId="1">О.Конче!$A$1:$H$79</definedName>
    <definedName name="_xlnm.Print_Area" localSheetId="5">'О.Н.С Крак 2 Колешино'!$A$1:$H$75</definedName>
    <definedName name="_xlnm.Print_Area" localSheetId="4">'О.Ново Село.СеКрак 1 Колешино'!$A$1:$H$73</definedName>
    <definedName name="_xlnm.Print_Area" localSheetId="6">'О.НС - Мокриево'!$A$1:$H$73</definedName>
    <definedName name="_xlnm.Print_Area" localSheetId="2">'Општина Демир капија Чифлик'!$A$1:$H$85</definedName>
    <definedName name="_xlnm.Print_Area" localSheetId="0">'Општина Дојран'!$A$1:$H$161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4" l="1"/>
  <c r="H90" i="21"/>
  <c r="H91" i="21"/>
  <c r="H92" i="21"/>
  <c r="H32" i="21"/>
  <c r="H33" i="21"/>
  <c r="H25" i="21"/>
  <c r="H26" i="21"/>
  <c r="H27" i="21"/>
  <c r="H28" i="21"/>
  <c r="H29" i="21"/>
  <c r="H24" i="21"/>
  <c r="H30" i="21" s="1"/>
  <c r="H58" i="20"/>
  <c r="H56" i="20"/>
  <c r="H55" i="20"/>
  <c r="H54" i="20"/>
  <c r="H59" i="20" s="1"/>
  <c r="H53" i="20"/>
  <c r="H61" i="15"/>
  <c r="H59" i="15"/>
  <c r="H58" i="15"/>
  <c r="H57" i="15"/>
  <c r="H56" i="15"/>
  <c r="H55" i="15"/>
  <c r="H57" i="14"/>
  <c r="H55" i="14"/>
  <c r="H54" i="14"/>
  <c r="H53" i="14"/>
  <c r="H52" i="14"/>
  <c r="H51" i="14"/>
  <c r="H64" i="17"/>
  <c r="H62" i="17"/>
  <c r="H61" i="17"/>
  <c r="H59" i="17"/>
  <c r="H58" i="17"/>
  <c r="H57" i="17"/>
  <c r="H56" i="17"/>
  <c r="H70" i="4"/>
  <c r="H69" i="4"/>
  <c r="H67" i="4"/>
  <c r="H66" i="4"/>
  <c r="H64" i="4"/>
  <c r="H63" i="4"/>
  <c r="H62" i="4"/>
  <c r="H61" i="4"/>
  <c r="H60" i="4"/>
  <c r="H59" i="4"/>
  <c r="H58" i="4"/>
  <c r="H62" i="15" l="1"/>
  <c r="H58" i="14"/>
  <c r="H65" i="17"/>
  <c r="H71" i="4"/>
  <c r="H65" i="12"/>
  <c r="H63" i="12"/>
  <c r="H62" i="12"/>
  <c r="H60" i="12"/>
  <c r="H59" i="12"/>
  <c r="H58" i="12"/>
  <c r="H57" i="12"/>
  <c r="H56" i="12"/>
  <c r="H55" i="12"/>
  <c r="H54" i="12"/>
  <c r="H53" i="12"/>
  <c r="H142" i="21"/>
  <c r="H141" i="21"/>
  <c r="H140" i="21"/>
  <c r="H138" i="21"/>
  <c r="H137" i="21"/>
  <c r="H135" i="21"/>
  <c r="H134" i="21"/>
  <c r="H133" i="21"/>
  <c r="H132" i="21"/>
  <c r="H131" i="21"/>
  <c r="H130" i="21"/>
  <c r="H129" i="21"/>
  <c r="H47" i="14"/>
  <c r="H46" i="14"/>
  <c r="H45" i="14"/>
  <c r="H44" i="14"/>
  <c r="H43" i="14"/>
  <c r="H40" i="14"/>
  <c r="H39" i="14"/>
  <c r="H38" i="14"/>
  <c r="H37" i="14"/>
  <c r="H34" i="14"/>
  <c r="H33" i="14"/>
  <c r="H32" i="14"/>
  <c r="H29" i="14"/>
  <c r="H28" i="14"/>
  <c r="H27" i="14"/>
  <c r="H26" i="14"/>
  <c r="H25" i="14"/>
  <c r="H24" i="14"/>
  <c r="H66" i="12" l="1"/>
  <c r="H73" i="12" s="1"/>
  <c r="H143" i="21"/>
  <c r="H41" i="14"/>
  <c r="H35" i="14"/>
  <c r="H30" i="14"/>
  <c r="H48" i="14"/>
  <c r="B48" i="15"/>
  <c r="B49" i="15" s="1"/>
  <c r="B50" i="15" s="1"/>
  <c r="B51" i="15" s="1"/>
  <c r="B41" i="15"/>
  <c r="B42" i="15" s="1"/>
  <c r="B43" i="15" s="1"/>
  <c r="B44" i="15" s="1"/>
  <c r="H26" i="15"/>
  <c r="H50" i="4"/>
  <c r="H66" i="21"/>
  <c r="H64" i="21"/>
  <c r="H41" i="20" l="1"/>
  <c r="H44" i="15"/>
  <c r="H43" i="15"/>
  <c r="H32" i="4" l="1"/>
  <c r="H44" i="21"/>
  <c r="H41" i="21"/>
  <c r="H46" i="21"/>
  <c r="B124" i="21" l="1"/>
  <c r="B125" i="21" s="1"/>
  <c r="B118" i="21"/>
  <c r="B119" i="21" s="1"/>
  <c r="B120" i="21" s="1"/>
  <c r="B112" i="21"/>
  <c r="B113" i="21" s="1"/>
  <c r="B114" i="21" s="1"/>
  <c r="H97" i="21"/>
  <c r="H96" i="21"/>
  <c r="H95" i="21"/>
  <c r="B96" i="21"/>
  <c r="B97" i="21" s="1"/>
  <c r="B90" i="21"/>
  <c r="B91" i="21" s="1"/>
  <c r="B92" i="21" s="1"/>
  <c r="H86" i="21"/>
  <c r="H85" i="21"/>
  <c r="H84" i="21"/>
  <c r="H83" i="21"/>
  <c r="B84" i="21"/>
  <c r="B85" i="21" s="1"/>
  <c r="B86" i="21" s="1"/>
  <c r="B71" i="21"/>
  <c r="B72" i="21" s="1"/>
  <c r="H72" i="21"/>
  <c r="H71" i="21"/>
  <c r="H70" i="21"/>
  <c r="H65" i="21"/>
  <c r="B66" i="21"/>
  <c r="B59" i="21"/>
  <c r="H125" i="21"/>
  <c r="H124" i="21"/>
  <c r="H123" i="21"/>
  <c r="H119" i="21"/>
  <c r="H118" i="21"/>
  <c r="H117" i="21"/>
  <c r="H120" i="21"/>
  <c r="H114" i="21"/>
  <c r="H113" i="21"/>
  <c r="H112" i="21"/>
  <c r="H111" i="21"/>
  <c r="H89" i="21"/>
  <c r="H67" i="21"/>
  <c r="H61" i="21"/>
  <c r="H60" i="21"/>
  <c r="H59" i="21"/>
  <c r="H58" i="21"/>
  <c r="H45" i="21"/>
  <c r="H40" i="21"/>
  <c r="H39" i="21"/>
  <c r="H38" i="21"/>
  <c r="H35" i="21"/>
  <c r="H34" i="21"/>
  <c r="H62" i="21" l="1"/>
  <c r="H121" i="21"/>
  <c r="H147" i="21" s="1"/>
  <c r="H115" i="21"/>
  <c r="H93" i="21"/>
  <c r="H102" i="21" s="1"/>
  <c r="H68" i="21"/>
  <c r="H76" i="21" s="1"/>
  <c r="H42" i="21"/>
  <c r="H51" i="21" s="1"/>
  <c r="H87" i="21"/>
  <c r="H47" i="21"/>
  <c r="H52" i="21" s="1"/>
  <c r="H126" i="21"/>
  <c r="H148" i="21" s="1"/>
  <c r="H98" i="21"/>
  <c r="H103" i="21" s="1"/>
  <c r="H73" i="21"/>
  <c r="H77" i="21" s="1"/>
  <c r="H149" i="21"/>
  <c r="H36" i="21"/>
  <c r="H50" i="21" s="1"/>
  <c r="H49" i="21" l="1"/>
  <c r="H53" i="21" s="1"/>
  <c r="H152" i="21" l="1"/>
  <c r="H29" i="20"/>
  <c r="H28" i="20"/>
  <c r="H27" i="20"/>
  <c r="H26" i="20"/>
  <c r="H25" i="20"/>
  <c r="H24" i="20"/>
  <c r="H25" i="15"/>
  <c r="H27" i="15"/>
  <c r="H28" i="15"/>
  <c r="H29" i="15"/>
  <c r="H24" i="15"/>
  <c r="H49" i="20"/>
  <c r="H48" i="20"/>
  <c r="H47" i="20"/>
  <c r="H46" i="20"/>
  <c r="H45" i="20"/>
  <c r="H40" i="20"/>
  <c r="H39" i="20"/>
  <c r="H42" i="20"/>
  <c r="H36" i="20"/>
  <c r="H35" i="20"/>
  <c r="H34" i="20"/>
  <c r="H33" i="20"/>
  <c r="H32" i="20"/>
  <c r="H51" i="15"/>
  <c r="H50" i="15"/>
  <c r="H49" i="15"/>
  <c r="H48" i="15"/>
  <c r="H47" i="15"/>
  <c r="H42" i="15"/>
  <c r="H41" i="15"/>
  <c r="H40" i="15"/>
  <c r="H37" i="15"/>
  <c r="B33" i="15"/>
  <c r="B34" i="15" s="1"/>
  <c r="B35" i="15" s="1"/>
  <c r="B36" i="15" s="1"/>
  <c r="H36" i="15"/>
  <c r="H35" i="15"/>
  <c r="H34" i="15"/>
  <c r="H33" i="15"/>
  <c r="H32" i="15"/>
  <c r="H37" i="20" l="1"/>
  <c r="H63" i="20" s="1"/>
  <c r="H5" i="9"/>
  <c r="H45" i="15"/>
  <c r="H67" i="15" s="1"/>
  <c r="H43" i="20"/>
  <c r="H64" i="20" s="1"/>
  <c r="H30" i="20"/>
  <c r="H62" i="20" s="1"/>
  <c r="H50" i="20"/>
  <c r="H65" i="20" s="1"/>
  <c r="H75" i="20" s="1"/>
  <c r="H66" i="20"/>
  <c r="H38" i="15"/>
  <c r="H66" i="15" s="1"/>
  <c r="H52" i="15"/>
  <c r="H68" i="15" s="1"/>
  <c r="B44" i="14"/>
  <c r="B45" i="14" s="1"/>
  <c r="B46" i="14" s="1"/>
  <c r="B47" i="14" s="1"/>
  <c r="H68" i="20" l="1"/>
  <c r="H17" i="9" s="1"/>
  <c r="B46" i="12"/>
  <c r="B47" i="12" s="1"/>
  <c r="B48" i="12" s="1"/>
  <c r="B49" i="12" s="1"/>
  <c r="B40" i="12"/>
  <c r="B41" i="12" s="1"/>
  <c r="B42" i="12" s="1"/>
  <c r="B33" i="17"/>
  <c r="B34" i="17" s="1"/>
  <c r="B35" i="17" s="1"/>
  <c r="B36" i="17" s="1"/>
  <c r="B37" i="17" s="1"/>
  <c r="B38" i="17" s="1"/>
  <c r="H36" i="12"/>
  <c r="B33" i="12"/>
  <c r="B34" i="12" s="1"/>
  <c r="B35" i="12" s="1"/>
  <c r="B36" i="12" s="1"/>
  <c r="B48" i="17" l="1"/>
  <c r="H24" i="17"/>
  <c r="H25" i="17"/>
  <c r="H26" i="17"/>
  <c r="H27" i="17"/>
  <c r="H28" i="17"/>
  <c r="H29" i="17"/>
  <c r="H32" i="17"/>
  <c r="H33" i="17"/>
  <c r="H34" i="17"/>
  <c r="H35" i="17"/>
  <c r="H36" i="17"/>
  <c r="H37" i="17"/>
  <c r="H38" i="17"/>
  <c r="H41" i="17"/>
  <c r="H42" i="17"/>
  <c r="H43" i="17"/>
  <c r="H46" i="17"/>
  <c r="H47" i="17"/>
  <c r="H48" i="17"/>
  <c r="H49" i="17"/>
  <c r="H50" i="17"/>
  <c r="H51" i="17"/>
  <c r="H52" i="17"/>
  <c r="H39" i="17" l="1"/>
  <c r="H69" i="17" s="1"/>
  <c r="H44" i="17"/>
  <c r="H70" i="17" s="1"/>
  <c r="H30" i="17"/>
  <c r="H68" i="17" s="1"/>
  <c r="B49" i="17"/>
  <c r="H72" i="17"/>
  <c r="H53" i="17"/>
  <c r="H71" i="17" s="1"/>
  <c r="H30" i="15"/>
  <c r="H65" i="15" s="1"/>
  <c r="H61" i="14"/>
  <c r="H74" i="17" l="1"/>
  <c r="H65" i="14"/>
  <c r="B50" i="17"/>
  <c r="B51" i="17" s="1"/>
  <c r="B52" i="17" s="1"/>
  <c r="H69" i="15"/>
  <c r="H70" i="15" s="1"/>
  <c r="H16" i="9" s="1"/>
  <c r="H63" i="14"/>
  <c r="H62" i="14"/>
  <c r="H64" i="14"/>
  <c r="H67" i="14" l="1"/>
  <c r="H15" i="9" s="1"/>
  <c r="I15" i="9" s="1"/>
  <c r="B48" i="4"/>
  <c r="B49" i="4" s="1"/>
  <c r="H40" i="4"/>
  <c r="B33" i="4"/>
  <c r="B34" i="4" s="1"/>
  <c r="B35" i="4" s="1"/>
  <c r="B36" i="4" s="1"/>
  <c r="B37" i="4" s="1"/>
  <c r="B51" i="4" l="1"/>
  <c r="B50" i="4"/>
  <c r="H29" i="4"/>
  <c r="H28" i="4"/>
  <c r="H27" i="4"/>
  <c r="H26" i="4"/>
  <c r="H25" i="4"/>
  <c r="H24" i="4"/>
  <c r="H30" i="4" l="1"/>
  <c r="H74" i="4" s="1"/>
  <c r="I5" i="9"/>
  <c r="J5" i="9" l="1"/>
  <c r="H48" i="12" l="1"/>
  <c r="H41" i="12"/>
  <c r="H42" i="12"/>
  <c r="H35" i="12"/>
  <c r="H33" i="12"/>
  <c r="H49" i="12"/>
  <c r="H47" i="12"/>
  <c r="H46" i="12"/>
  <c r="H45" i="12"/>
  <c r="H40" i="12"/>
  <c r="H39" i="12"/>
  <c r="H34" i="12"/>
  <c r="H32" i="12"/>
  <c r="H29" i="12"/>
  <c r="H28" i="12"/>
  <c r="H27" i="12"/>
  <c r="H26" i="12"/>
  <c r="H25" i="12"/>
  <c r="H24" i="12"/>
  <c r="H37" i="12" l="1"/>
  <c r="H70" i="12" s="1"/>
  <c r="H30" i="12"/>
  <c r="H69" i="12" s="1"/>
  <c r="H50" i="12"/>
  <c r="H72" i="12" s="1"/>
  <c r="H43" i="12"/>
  <c r="H71" i="12" s="1"/>
  <c r="H74" i="12" l="1"/>
  <c r="H10" i="9" s="1"/>
  <c r="H11" i="9" s="1"/>
  <c r="I10" i="9" l="1"/>
  <c r="I11" i="9" s="1"/>
  <c r="J10" i="9" l="1"/>
  <c r="J11" i="9" s="1"/>
  <c r="I16" i="9" l="1"/>
  <c r="J16" i="9" s="1"/>
  <c r="H33" i="4"/>
  <c r="H34" i="4"/>
  <c r="H35" i="4"/>
  <c r="H36" i="4"/>
  <c r="H37" i="4"/>
  <c r="H41" i="4"/>
  <c r="H43" i="4"/>
  <c r="H44" i="4"/>
  <c r="H47" i="4"/>
  <c r="H48" i="4"/>
  <c r="H49" i="4"/>
  <c r="H51" i="4"/>
  <c r="H54" i="4"/>
  <c r="H38" i="4" l="1"/>
  <c r="H75" i="4" s="1"/>
  <c r="H55" i="4"/>
  <c r="H78" i="4" s="1"/>
  <c r="H45" i="4"/>
  <c r="H76" i="4" s="1"/>
  <c r="H52" i="4"/>
  <c r="H77" i="4" s="1"/>
  <c r="H79" i="4"/>
  <c r="H80" i="4" l="1"/>
  <c r="J15" i="9"/>
  <c r="H101" i="21"/>
  <c r="H104" i="21" s="1"/>
  <c r="H154" i="21" l="1"/>
  <c r="H7" i="9" s="1"/>
  <c r="I7" i="9" s="1"/>
  <c r="J7" i="9" s="1"/>
  <c r="H75" i="21"/>
  <c r="H78" i="21" s="1"/>
  <c r="H153" i="21" s="1"/>
  <c r="H6" i="9" l="1"/>
  <c r="I6" i="9" l="1"/>
  <c r="J6" i="9" l="1"/>
  <c r="H146" i="21"/>
  <c r="H150" i="21" s="1"/>
  <c r="H155" i="21" s="1"/>
  <c r="H8" i="9" l="1"/>
  <c r="I8" i="9" s="1"/>
  <c r="I9" i="9" s="1"/>
  <c r="H156" i="21"/>
  <c r="H9" i="9" l="1"/>
  <c r="J8" i="9"/>
  <c r="J9" i="9" s="1"/>
  <c r="H12" i="9"/>
  <c r="I12" i="9" l="1"/>
  <c r="J12" i="9" l="1"/>
  <c r="H13" i="9"/>
  <c r="H14" i="9" l="1"/>
  <c r="I13" i="9"/>
  <c r="I14" i="9" s="1"/>
  <c r="J13" i="9" l="1"/>
  <c r="J14" i="9" s="1"/>
  <c r="H18" i="9"/>
  <c r="H19" i="9" s="1"/>
  <c r="I17" i="9"/>
  <c r="I18" i="9" s="1"/>
  <c r="I19" i="9" s="1"/>
  <c r="J19" i="9" l="1"/>
  <c r="J17" i="9"/>
  <c r="J18" i="9" s="1"/>
  <c r="J20" i="9" s="1"/>
</calcChain>
</file>

<file path=xl/sharedStrings.xml><?xml version="1.0" encoding="utf-8"?>
<sst xmlns="http://schemas.openxmlformats.org/spreadsheetml/2006/main" count="1214" uniqueCount="269">
  <si>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</si>
  <si>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</si>
  <si>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</si>
  <si>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</si>
  <si>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</si>
  <si>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</si>
  <si>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</si>
  <si>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</si>
  <si>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</si>
  <si>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</si>
  <si>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</si>
  <si>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</si>
  <si>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</si>
  <si>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</si>
  <si>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</si>
  <si>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</si>
  <si>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</si>
  <si>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</si>
  <si>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</si>
  <si>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</si>
  <si>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</si>
  <si>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</si>
  <si>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</si>
  <si>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</si>
  <si>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</si>
  <si>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</si>
  <si>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</si>
  <si>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</si>
  <si>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</si>
  <si>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</si>
  <si>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</si>
  <si>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</si>
  <si>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</si>
  <si>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</si>
  <si>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</si>
  <si>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</si>
  <si>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м1</t>
  </si>
  <si>
    <t>м2</t>
  </si>
  <si>
    <t>м3</t>
  </si>
  <si>
    <t>2.ВКУПНО ЗА ПРИПРЕМНИ РАБОТИ</t>
  </si>
  <si>
    <t>3. ДОЛЕН СТРОЈ</t>
  </si>
  <si>
    <t>3.ВКУПНО ЗА ДОЛЕН СТРОЈ:</t>
  </si>
  <si>
    <t>4.ГOРЕН СТРОЈ</t>
  </si>
  <si>
    <t>4.ВКУПНО ЗА ГОРЕН СТРОЈ:</t>
  </si>
  <si>
    <t>ВКУПНО за 1. ОПШТИ РАБОТИ:</t>
  </si>
  <si>
    <t>ВКУПНО за 2. ПРИПРЕМНИ РАБОТИ:</t>
  </si>
  <si>
    <t>ВКУПНО за 3. ДОЛЕН СТРОЈ:</t>
  </si>
  <si>
    <t xml:space="preserve"> </t>
  </si>
  <si>
    <t>Тех. Спе.</t>
  </si>
  <si>
    <t>1.ВКУПНО  ЗА ОПШТИ РАБОТИ</t>
  </si>
  <si>
    <t>Изработка на сообраќаен проект за времена измена на режим за сообраќај</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</si>
  <si>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</si>
  <si>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</si>
  <si>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</si>
  <si>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</si>
  <si>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</si>
  <si>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</si>
  <si>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</si>
  <si>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2.2</t>
  </si>
  <si>
    <t>2.5</t>
  </si>
  <si>
    <t>3.2</t>
  </si>
  <si>
    <t>3.3</t>
  </si>
  <si>
    <t>4.1</t>
  </si>
  <si>
    <t>4.2</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</si>
  <si>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</si>
  <si>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</si>
  <si>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</si>
  <si>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</si>
  <si>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</si>
  <si>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</si>
  <si>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</si>
  <si>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</si>
  <si>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1.1</t>
  </si>
  <si>
    <t>1.3</t>
  </si>
  <si>
    <t>1.4</t>
  </si>
  <si>
    <t>1.5</t>
  </si>
  <si>
    <t>Изработка на косини согласно наклонот даден во попречни профили и нивно хумусирање д=20 см .</t>
  </si>
  <si>
    <t>5. СООБРАЌАЈНА СИГНАЛИЗАЦИЈА И ОПРЕМА</t>
  </si>
  <si>
    <t>5. ВКУПНО ЗА СООБРАЌАЈНА СИГНАЛИЗАЦИЈА И ОПРЕМА</t>
  </si>
  <si>
    <t>ВКУПНО за 5. СООБРАЌАЈНА СИГНАЛИЗАЦИЈА И ОПРЕМА:</t>
  </si>
  <si>
    <t>Ред. бр.</t>
  </si>
  <si>
    <t>ВКУПНО за 4. ГОРЕН СТРОЈ:</t>
  </si>
  <si>
    <t>РЕКОНСТРУКЦИЈА НА КРАК 1 НА УЛИЦА ВО СЕЛО КОЛЕШИНО, ОПШТИНА НОВО СЕЛО</t>
  </si>
  <si>
    <t>км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</si>
  <si>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 Ширината на овие објекти ќе биде определена во договор со Надзорниот Орган</t>
  </si>
  <si>
    <t>РЕКАПИТУЛАР - Реконструкција на крак 1 на улица во село Колешино, Општина Ново Село</t>
  </si>
  <si>
    <t>ВКУПНО за 5. ОДВОДНУВАЊЕ:</t>
  </si>
  <si>
    <t>ВКУПНО за 4. ГОРЕН СТРОЈ</t>
  </si>
  <si>
    <t>парче</t>
  </si>
  <si>
    <t>10.2</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</si>
  <si>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</si>
  <si>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Набавка, транспорт и поставување на сообраќајни знаци со облик на правоаголник со димензии L=600 mm H=900 mm, класа на ретрорефлексија I</t>
  </si>
  <si>
    <t>Набавка, транспорт и поставување на сообраќајни знаци со облик на рамностран триаголник со должина на страните L=900 mm, класа на ретрорефлексија I</t>
  </si>
  <si>
    <t>5.ВКУПНО ЗА ОДВОДНУВАЊЕ:</t>
  </si>
  <si>
    <t>Набавка транспорт и вградување на
коругирани цевки Ф 300 mm, за пропуштање на постоечкиот канал под патот</t>
  </si>
  <si>
    <t>5. ОДВОДНУВАЊЕ:</t>
  </si>
  <si>
    <t>Набавка, транспорт и вгардување на бетонски павер елементи за тротоар поставен на ситен песок од 3-5см.</t>
  </si>
  <si>
    <t>4.9</t>
  </si>
  <si>
    <t>Набавка, транспорт и вградување на битуменска емулзија од 0.3-0.5 кг/м2 врз претходно исчистена и обеспрашена површина.</t>
  </si>
  <si>
    <t>4.62</t>
  </si>
  <si>
    <t>Набавка,транспорт и вградување на мали бетонски рабници 8/15, МB40 на темел од МB20 со фугирање.</t>
  </si>
  <si>
    <t>4.52</t>
  </si>
  <si>
    <t>Премачкување на слоевите на стар со нов асфалт со РБ200</t>
  </si>
  <si>
    <t>4.43</t>
  </si>
  <si>
    <t xml:space="preserve">Набавка,транспорт и вградување на битуминизиран носив слој БНXС 16  d=7см </t>
  </si>
  <si>
    <t>Набавка,транспорт и вградување на тампонски слој од дробен камен матријал за коловоз dmin=30 см до потребна збиеност</t>
  </si>
  <si>
    <t>Чистење и оформување на постојани земјани канафки и канали</t>
  </si>
  <si>
    <t>3.13</t>
  </si>
  <si>
    <t>Изработка на стабилизирана банкина изработена од материјал ист како Т.С. 4.1</t>
  </si>
  <si>
    <t>3.11</t>
  </si>
  <si>
    <t>Нивелирање на постоечките капаци од постоечки шахти до кота на асфалт</t>
  </si>
  <si>
    <t>3.10.10</t>
  </si>
  <si>
    <t xml:space="preserve">Планирање и валирање на постелка </t>
  </si>
  <si>
    <t>3.6</t>
  </si>
  <si>
    <t>Изработка на насип комплет со набавка и 
транспорт на потребниот материјал</t>
  </si>
  <si>
    <t>3.4</t>
  </si>
  <si>
    <t xml:space="preserve">Изработка на подтло </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</si>
  <si>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</si>
  <si>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час</t>
  </si>
  <si>
    <t>Кршење на материјал со пикамер со компресор</t>
  </si>
  <si>
    <t>Дислокација на постојни столбови за инсталации</t>
  </si>
  <si>
    <t>2.7</t>
  </si>
  <si>
    <t>2.64</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</si>
  <si>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</si>
  <si>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2.62
4.9</t>
  </si>
  <si>
    <t>Расчистување на трасата од грмушки,дрвја и корења</t>
  </si>
  <si>
    <t>2.4</t>
  </si>
  <si>
    <t>Обележување и осигурање на трасата</t>
  </si>
  <si>
    <t>1.8</t>
  </si>
  <si>
    <t>1.7</t>
  </si>
  <si>
    <t>1.6</t>
  </si>
  <si>
    <t>1.3.1            1.3.4</t>
  </si>
  <si>
    <t>1.2</t>
  </si>
  <si>
    <t>Ред.бр.</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</si>
  <si>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</si>
  <si>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РЕКОНСТРУКЦИЈА НА УЛИЦА ВО СЕЛО ЧИФЛИК - Крак 1 - км 0+000 до км 0+213, Крак 2 - км 0+000 до км0+521
и Крак 3 - км 0+000 до км 0+408</t>
  </si>
  <si>
    <t>РЕКОНСТРУКЦИЈА НА КРАК 2 НА УЛИЦА ВО СЕЛО КОЛЕШИНО, ОПШТИНА НОВО СЕЛО</t>
  </si>
  <si>
    <t>1. ВКУПНО  ЗА ОПШТИ РАБОТИ:</t>
  </si>
  <si>
    <t>2. ВКУПНО ЗА ПРИПРЕМНИ РАБОТИ:</t>
  </si>
  <si>
    <t>3. ВКУПНО ЗА ДОЛЕН СТРОЈ:</t>
  </si>
  <si>
    <t>4. ГOРЕН СТРОЈ</t>
  </si>
  <si>
    <t>4. ВКУПНО ЗА ГОРЕН СТРОЈ:</t>
  </si>
  <si>
    <t>5. ВКУПНО ЗА СООБРАЌАЈНА СИГНАЛИЗАЦИЈА И ОПРЕМА:</t>
  </si>
  <si>
    <t>РЕКАПИТУЛАР - Реконструкција на крак 2 на улица во село Колешино, Општина Ново Село</t>
  </si>
  <si>
    <t>РЕКОНСТРУКЦИЈА НА КРАК - ДЕЛ ОД УЛИЦА ВО СЕЛО МОКРИЕВО, ОПШТИНА НОВО СЕЛО</t>
  </si>
  <si>
    <t>Рушење на постоечки земјен канал со утовар  и транспорт на материјал до локација одредена од  Инвеститорот на макс оддалеченост од 10км.</t>
  </si>
  <si>
    <t>Рушење на постоечка ограда со утовар и транспорт на материјал до локација одредена од  Инвеститорот на макс оддалеченост од 10км.</t>
  </si>
  <si>
    <t>Набавка, транспорт и поставување на сообраќајни знаци со облик на рамностран триаголник со должина на страните L=600 mm, класа на ретрорефлексија I</t>
  </si>
  <si>
    <t>РЕКАПИТУЛАР - Реконструкција на крак - дел од улица во село Мокриево, Општина Ново Село</t>
  </si>
  <si>
    <t>Демонтажа на постоечки бекатон плочки,со утовар и транспорт до локација одредена од инвеститорот на максимална одалеченост до 10 км</t>
  </si>
  <si>
    <t>Демонтажа на постоечки рабници,со утовар и транспорт до локација одредена од инвеститорот на максимална одалеченост до 10 км</t>
  </si>
  <si>
    <t>Непредвидени
 работи (10%)</t>
  </si>
  <si>
    <t>ВКУПНО ЗА ОПШТИНА КОНЦЕ (ден. без ДДВ):</t>
  </si>
  <si>
    <t>Предмер Пресметка Бр.1:РЕКОНСТРУКЦИЈА НА УЛИЦА ВО СЕЛО ЧИФЛИК - Крак 1 - км 0+000 до км 0+213, Крак 2 - км 0+000 до км0+521
и Крак 3 - км 0+000 до км 0+408</t>
  </si>
  <si>
    <t>ВКУПНО ЗА ОПШТИНА ДЕМИР КАПИЈА (ден. без ДДВ):</t>
  </si>
  <si>
    <t>Дислокација на дрвен далновод со 6 бандери  ( 5 дрвени бандери и една бетонска бандера).</t>
  </si>
  <si>
    <t xml:space="preserve">Дислокација на надземен кабловски орман. </t>
  </si>
  <si>
    <t>Отстранување, дислокација и  повторно поставувањена жичана ограда.</t>
  </si>
  <si>
    <t>(Дислокација на ограда) Рушење  и повторно градење  на метална ограда на бетонски ѕид на нова локација.</t>
  </si>
  <si>
    <t>Рушење  и отстранување  на постојна бетонска ограда и повторно изградба на истата.</t>
  </si>
  <si>
    <t xml:space="preserve">Набавка, транспорт и вградување на големи рабници со димензии 18/24 на бетонска подлога заедно со ископ и фугирање. </t>
  </si>
  <si>
    <t>Предмер Пресметка Бр.2: за реконструкција на ул. “Јане Сандански“</t>
  </si>
  <si>
    <t>ВКУПНО ЗА ОПШТИНА НОВО СЕЛО (ден. без ДДВ):</t>
  </si>
  <si>
    <t>Попречно сечење на постоечки асфалт 
d=12 см</t>
  </si>
  <si>
    <t>Набавка, транспорт и поставување на сообраќајни знаци со облик на квадрат со димензии L=600 mm, класа на ретрорефлексија I</t>
  </si>
  <si>
    <t>3.2
8
10.2</t>
  </si>
  <si>
    <t>10.3</t>
  </si>
  <si>
    <t>Набавка и транспорт, чистење на коловозна површина, маркирање и изведување на тенкослојни надолжни  рефлектирачки ознаки во бела боја</t>
  </si>
  <si>
    <t>Рушење на постоечки асфалт од коловоз d=10см со утовар и транспорт до локација или депонија посочена од страна на Инвеститорот-Општината.</t>
  </si>
  <si>
    <t>Набавка,транспорт и вградување на  бетонски рабници 18/24/100 од МB40 на темел од МB20 со фугирање.</t>
  </si>
  <si>
    <t>Изработка на насип со земја од ископот со валирање во слоеви од 30-40 см.</t>
  </si>
  <si>
    <t>РЕКОНСТРУКЦИЈА НА УЛИЦА 1 во с.Ракитец, општина Конче</t>
  </si>
  <si>
    <t>РЕКАПИТУЛАР - Реконструкција на улица 1 во с.Ракитец, општина Конче</t>
  </si>
  <si>
    <t>РЕКОНСТРУКЦИЈА НА УЛИЦИ: НИКОЛА КАРЕВ и крак 1,2,3,4 - СТАР ДОЈРАН</t>
  </si>
  <si>
    <t>Рачно рушење на бетонски подлоги во дебелина до 20см со утовар и транспорт до локација или депонија посочена од страна на Инвеститорот-Општината.</t>
  </si>
  <si>
    <t xml:space="preserve"> 3.10.9.5</t>
  </si>
  <si>
    <t>Нивелирање на постоечки шахти и сливници.Рушење околу шахта со одвоз на вишок матрејал,бетонирање со МБ30 и армирање со Ф14 на 10 см</t>
  </si>
  <si>
    <t>Изработка на насип од земјен материјал</t>
  </si>
  <si>
    <t>РЕКАПИТУЛАР - Реконструкција на НИКОЛА КАРЕВ и крак 1,2,3,4 - СТАР ДОЈРАН</t>
  </si>
  <si>
    <t>РЕКОНСТРУКЦИЈА НА УЛИЦИ: Јане Сандански и крак 5,6,7 - СТАР ДОЈРАН</t>
  </si>
  <si>
    <t xml:space="preserve">Набавка,транспорт и вградување на тампонски слој од дробен камен матријал за коловоз д=30 см до потребна збиеност и под велосипедска патека и тротоар д=25см </t>
  </si>
  <si>
    <t xml:space="preserve">Набавка,транспорт и вградување на битуминизиран носив слој БНXС 16А  d=7см </t>
  </si>
  <si>
    <t>РЕКАПИТУЛАР - Реконструкција на Јане Сандански и крак 5,6,7 - СТАР ДОЈРАН</t>
  </si>
  <si>
    <t>РЕКОНСТРУКЦИЈА НА УЛИЦИ: Илинденска и крак 8- СТАР ДОЈРАН</t>
  </si>
  <si>
    <t>РЕКАПИТУЛАР - Реконструкција на Илинденска и крак 8</t>
  </si>
  <si>
    <t>РЕКОНСТРУКЦИЈА НА УЛИЦИ: Вељко Влаховиќ и крак 9- СТАР ДОЈРАН</t>
  </si>
  <si>
    <t>РЕКАПИТУЛАР - Реконструкција на Вељко Влаховиќ и крак 9- СТАР ДОЈРАН</t>
  </si>
  <si>
    <t>Предмер Пресметка Бр.1:Реконструкција на НИКОЛА КАРЕВ и крак 1,2,3,4</t>
  </si>
  <si>
    <t>Предмер Пресметка Бр.3:Реконструкција на Илинденска и крак 8</t>
  </si>
  <si>
    <t>ВКУПНО ЗА ОПШТИНА ДОЈРАН (ден. без ДДВ):</t>
  </si>
  <si>
    <t>СЕ ВКУПНО ЗА ТЕНДЕР 7 ДЕЛ 4 (ден. без ДДВ):</t>
  </si>
  <si>
    <t xml:space="preserve">ТЕНДЕР 7 ДЕЛ 4- РЕКАПИТУЛАР </t>
  </si>
  <si>
    <t>ВКУПНО- Реконструкција на улица 1 во с.Ракитец, општина Конче</t>
  </si>
  <si>
    <t>ВКУПНО- Реконструкција на Вељко Влаховиќ и крак 9- СТАР ДОЈРАН</t>
  </si>
  <si>
    <t>ВКУПНО- Реконструкција на Вељко Влаховиќ и крак 9</t>
  </si>
  <si>
    <t>БАРАЊЕ ЗА ПОНУДИ - Тендер 7 - Дел 4
Реф. Бр.: LRCP-9034-MK-RFB-A.2.1.7 -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</si>
  <si>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r>
      <t>Рушење на постоечки асфалт од коловоз</t>
    </r>
    <r>
      <rPr>
        <sz val="12"/>
        <color theme="1"/>
        <rFont val="StobiSerif Regular"/>
        <family val="3"/>
      </rPr>
      <t xml:space="preserve"> d=12см со утовар и транспорт до локација или депонија посочена од страна на Инвеститорот-Општината.</t>
    </r>
  </si>
  <si>
    <t>РЕКАПИТУЛАР - РЕКОНСТРУКЦИЈА НА УЛИЦА ВО СЕЛО ЧИФЛИК - Крак 1 - км 0+000 до км 0+213, Крак 2 - км 0+000 до км0+521
и Крак 3 - км 0+000 до км 0+408</t>
  </si>
  <si>
    <t>6. ВКУПНО ЗА СООБРАЌАЈНА СИГНАЛИЗАЦИЈА И ОПРЕМА</t>
  </si>
  <si>
    <t>6. СООБРАЌАЈНА СИГНАЛИЗАЦИЈА И ОПРЕМА</t>
  </si>
  <si>
    <t>6.1 ВЕРТИКАЛНА СИГНАЛИЗАЦИЈА</t>
  </si>
  <si>
    <t xml:space="preserve">ВКУПНО-РЕКОНСТРУКЦИЈА НА УЛИЦА ВО СЕЛО ЧИФЛИК </t>
  </si>
  <si>
    <t>ВКУПНО - Реконструкција на крак 1 на улица во село Колешино, Општина Ново Село</t>
  </si>
  <si>
    <t>БАРАЊЕ ЗА ПОНУДИ - Тендер 7 - Дел 4
Реф. Бр.: LRCP-9034-9210-MK-RFB-A.2.1.7-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</si>
  <si>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7 - Дел 4
Реф. Бр.: LRCP-9034-9210-MK-RFB-A.2.1.7 -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</si>
  <si>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РЕКАПИТУЛАР - Реконструкција на улица Јане Сандански, Демир Капија</t>
  </si>
  <si>
    <t>Набавка, транспорт и вгардување на бетонски павер елементи за тротоар д=8см поставен на ситен песок од 3-5см.(крак 2)</t>
  </si>
  <si>
    <t>Набавка, транспорт и вгардување на бетонски павер елементи за тротоар д=6см. поставен на ситен песок од 3-5см.</t>
  </si>
  <si>
    <t>РЕКОНСТРУКЦИЈА НА УЛИЦА ЈАНЕ САНДАНСКИ, ДЕМИР КАПИЈА</t>
  </si>
  <si>
    <t>3.10.9.5</t>
  </si>
  <si>
    <t>Набавка,транспорт и вградување на мали бетонски рабници 8/20, МB40 на темел од МB20 со фугирање.</t>
  </si>
  <si>
    <t>ВКУПНО- Реконструкција на улица Јане Сандански, Демир Капија</t>
  </si>
  <si>
    <t>5 СООБРАЌАЈНА СИГНАЛИЗАЦИЈА И ОПРЕМА</t>
  </si>
  <si>
    <t>5.1 ВЕРТИКАЛНА СИГНАЛИЗАЦИЈА</t>
  </si>
  <si>
    <t>5.2 ХОРИЗОНТАЛНА СИГНАЛИЗАЦИЈА</t>
  </si>
  <si>
    <t>5.3 СООБРАЌАЈНА ОПРЕМА</t>
  </si>
  <si>
    <t>Попречно сечење на постоечки асфалт d=10см</t>
  </si>
  <si>
    <r>
      <t xml:space="preserve">Набавка,транспорт и вградување на тампонски слој од дробен камен матријал за коловоз dmin=30 см до потребна збиеност </t>
    </r>
    <r>
      <rPr>
        <sz val="12"/>
        <color theme="0"/>
        <rFont val="StobiSerif Regular"/>
        <family val="3"/>
      </rPr>
      <t>*(во проект д=20 см)</t>
    </r>
  </si>
  <si>
    <t>БАРАЊЕ ЗА ПОНУДИ - Тендер 7 - Дел4
Реф. Бр.: LRCP-9034-9210-MK-RFB-A.2.1.7 -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</si>
  <si>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Планирање и валирање на постелка до потребна збиеност</t>
  </si>
  <si>
    <t>Рушење на постоечка ограда  со утовар и транспорт до локација или депонија посочена од страна на Инвеститорот-Општината мах.одд.од 10 км.</t>
  </si>
  <si>
    <t>Попречно сечење на постоечки асфалт d=12 см</t>
  </si>
  <si>
    <t>ВКУПНО - Реконструкција на крак 2 на улица во село Колешино, Општина Ново Село</t>
  </si>
  <si>
    <t>БАРАЊЕ ЗА ПОНУДИ - Тендер 7 - Дел 4
Реф. Бр.: LRCP-9034-MK-RFB-A.2.1.7 - Тендер 7-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</si>
  <si>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ВКУПНО - Реконструкција на крак - дел од улица во село Мокриево, Општина Ново Село</t>
  </si>
  <si>
    <t>ВКУПНО - Реконструкција на Јане Сандански и крак 5,6,7 - СТАР ДОЈРАН</t>
  </si>
  <si>
    <t>ВКУПНО - Реконструкција на Илинденска и крак 8</t>
  </si>
  <si>
    <t xml:space="preserve">Предмер Пресметка Бр.1:РЕКОНСТРУКЦИЈА НА КРАК 1 НА УЛИЦА ВО СЕЛО КОЛЕШИНО, </t>
  </si>
  <si>
    <t xml:space="preserve">Предмер Пресметка Бр.2:РЕКОНСТРУКЦИЈА НА КРАК 2 НА УЛИЦА ВО СЕЛО КОЛЕШИНО, </t>
  </si>
  <si>
    <t>Предмер Пресметка Бр.3:Реконструкција на крак - дел од улица во село Мокриево,</t>
  </si>
  <si>
    <t xml:space="preserve">ВКУПНО - Реконструкција на НИКОЛА КАРЕВ и крак 1,2,3,4 </t>
  </si>
  <si>
    <t xml:space="preserve">ВКУПНО - Реконструкција на Јане Сандански и крак 5,6,7 </t>
  </si>
  <si>
    <t xml:space="preserve">Предмер Пресметка Бр.2:Реконструкција на Јане Сандански и крак 5,6,7 </t>
  </si>
  <si>
    <t>Предмер Пресметка Бр.4:Реконструкција на Вељко Влаховиќ и крак 9</t>
  </si>
  <si>
    <t xml:space="preserve">Предмер Пресметка Бр.1:Реконструкција на улица 1 во село Ракитец, Општина Конче </t>
  </si>
  <si>
    <r>
      <t xml:space="preserve">БАРАЊЕ ЗА ПОНУДИ - Тендер 7 - Дел .4  - </t>
    </r>
    <r>
      <rPr>
        <b/>
        <u/>
        <sz val="12"/>
        <color theme="1"/>
        <rFont val="StobiSerif Regular"/>
        <family val="3"/>
      </rPr>
      <t>АНЕКС БР. 1</t>
    </r>
    <r>
      <rPr>
        <b/>
        <sz val="12"/>
        <color theme="1"/>
        <rFont val="StobiSerif Regular"/>
        <family val="3"/>
      </rPr>
      <t xml:space="preserve">
Реф. Бр.: LRCP-9034-9210 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</si>
  <si>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3.9</t>
  </si>
  <si>
    <t>Набавка, транспорт и поставување на сообраќајни знаци со облик на квадрат со димензии L=400 mm, класа на ретрорефлексија I</t>
  </si>
  <si>
    <t xml:space="preserve">Попречно сечење на постоечки асфалт d=12 см </t>
  </si>
  <si>
    <t>5. СООБРАЌАЈНА СИГНАЛИЗАЦИЈА И ОПРЕМА за сите улици во Стар Дојран</t>
  </si>
  <si>
    <t xml:space="preserve">ВКУПНО- ЗА СТАР ДОЈРАН </t>
  </si>
  <si>
    <t>Попречно сечење на постоечки асфалт d=7 см</t>
  </si>
  <si>
    <t>Набавка, транспорт и монтажа на сообраќајни знаци со облик на круг или осмоаголник со дијаметар D=400 mm, класа на ретрорефлексија I</t>
  </si>
  <si>
    <t>Набавка, транспорт и монтажа на сообраќајни знаци со облик на круг или осмоаголник со дијаметар D=600 mm, класа на ретрорефлексија I</t>
  </si>
  <si>
    <t>Набавка, транспорт, ископ и бетонирање на темели за носачи на сообраќајни знаци со бетон најмалку МБ20 и димензии најмалку 40/40/50 cm</t>
  </si>
  <si>
    <t>Набавка и транспорт, чистење на коловозна површина, маркирање и изведување на тенкослојни напречни и останати  рефлектирачки ознаки и натписи во бела боја</t>
  </si>
  <si>
    <t>Набавка, транспорт и поставување на направи за смирување на сообраќајот - Гумена вештачка издаденост со конвексен обллик од тип Б со димензии L=500 mm, W=900 mm и H=50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</si>
  <si>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Б, со димензии L=250 mm, W=900 mm и H=50 mm</t>
  </si>
  <si>
    <t>Набавка, транспорт и поставување на гумени столпчиња во црвена боја со рефлектирачки полиња во бела боја со висина H=75 mm и дијаметар D=60 mm</t>
  </si>
  <si>
    <t>ВКУПНО за 5. СООБРАЌАЈНА СИГНАЛИЗАЦИЈА И ОПРЕМА ЗА СИТЕ ЧЕТИРИ УЛИЦИ:</t>
  </si>
  <si>
    <t>Набавка, транспорт и поставување на нестандардни сообраќајни знаци (360/361) со димензии L=1200 mm и H=1200 mm, класа на ретрорефлексија I</t>
  </si>
  <si>
    <t>Набавка, транспорт и поставување на направи за смирување на сообраќајот - Асфалтна вештачка издаденост полно плато</t>
  </si>
  <si>
    <t>7. ВКУПНО ЗА СООБРАЌАЈНА СИГНАЛИЗАЦИЈА И ОПРЕМА</t>
  </si>
  <si>
    <t>ВКУПНО за 7. СООБРАЌАЈНА СИГНАЛИЗАЦИЈА И ОПРЕМА:</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</si>
  <si>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режимот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</si>
  <si>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Набавка, транспорт и поставување на нестандардни сообраќајни знаци (стреласт патоказ) со димензии L=1400 mm и H=440 mm, класа на ретрорефлексија I</t>
  </si>
  <si>
    <t>6.2 ХОРИЗОНТАЛНА СИГНАЛИЗАЦИЈА</t>
  </si>
  <si>
    <t>6.3 СООБРАЌАЈНА ОПРЕМА</t>
  </si>
  <si>
    <t>ВКУПНО за 6. СООБРАЌАЈНА СИГНАЛИЗАЦИЈА И ОПРЕМА:</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</si>
  <si>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</si>
  <si>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</si>
  <si>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пластични столпчиња во црвена боја со рефлектирачки полиња во бела боја со висина H=75 mm и дијаметар D=60 mm</t>
  </si>
  <si>
    <t>4.1             3.2.6.2</t>
  </si>
  <si>
    <t>Набавка,транспорт и вградување на тампонски слој од дробен камен матријал за коловоз д=30 см до потребна збиеност и под велосипедска патека и тротоар д=20см. Изработка на берми од земјан материјал 451.50м2</t>
  </si>
  <si>
    <t xml:space="preserve">Изработка на насип од земјен материјал,Изработка на берми од земјан материјал </t>
  </si>
  <si>
    <t>3.4                 3.2.6.2</t>
  </si>
  <si>
    <t>Изработка на насип од земјен материјал,Изработка на берми од земјан материјал</t>
  </si>
  <si>
    <t>Набавка,транспорт и вградување на тампонски слој од дробен камен матријал за коловоз dmin=30 см до потребна збиеност.</t>
  </si>
  <si>
    <t xml:space="preserve">Изработка на насип од земјен материјал.Изработка на берми од земјан материјал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</si>
</sst>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quot;$&quot;* #,##0.00_);_(&quot;$&quot;* \(#,##0.00\);_(&quot;$&quot;* &quot;-&quot;??_);_(@_)"/>
    <numFmt numFmtId="166" formatCode="#,##0.00\ _д_е_н_."/>
    <numFmt numFmtId="167" formatCode="#,##0_ ;\-#,##0\ "/>
  </numFmts>
  <fonts count="31">
    <font>
      <sz val="11"/>
      <color theme="1"/>
      <name val="Calibri"/>
      <family val="2"/>
      <scheme val="minor"/>
    </font>
    <font>
      <sz val="11"/>
      <color theme="1"/>
      <name val="Calibri"/>
      <family val="2"/>
      <charset val="204"/>
      <scheme val="minor"/>
    </font>
    <font>
      <sz val="11"/>
      <color indexed="8"/>
      <name val="StobiSerif Regular"/>
      <family val="3"/>
    </font>
    <font>
      <b/>
      <sz val="12"/>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sz val="8"/>
      <name val="Calibri"/>
      <family val="2"/>
      <scheme val="minor"/>
    </font>
    <font>
      <sz val="11"/>
      <color rgb="FFFF0000"/>
      <name val="Calibri"/>
      <family val="2"/>
      <scheme val="minor"/>
    </font>
    <font>
      <b/>
      <sz val="12"/>
      <color theme="1"/>
      <name val="Calibri"/>
      <family val="2"/>
      <scheme val="minor"/>
    </font>
    <font>
      <sz val="11"/>
      <color theme="1"/>
      <name val="Calibri"/>
      <family val="2"/>
      <scheme val="minor"/>
    </font>
    <font>
      <i/>
      <sz val="11"/>
      <color theme="1"/>
      <name val="Calibri"/>
      <family val="2"/>
      <charset val="204"/>
      <scheme val="minor"/>
    </font>
    <font>
      <b/>
      <sz val="12"/>
      <name val="Arial"/>
      <family val="2"/>
      <charset val="204"/>
    </font>
    <font>
      <sz val="11"/>
      <name val="Calibri"/>
      <family val="2"/>
      <scheme val="minor"/>
    </font>
    <font>
      <sz val="12"/>
      <color indexed="8"/>
      <name val="Calibri"/>
      <family val="2"/>
    </font>
    <font>
      <sz val="10"/>
      <name val="Arial"/>
      <family val="2"/>
    </font>
    <font>
      <b/>
      <sz val="11"/>
      <color rgb="FFFF0000"/>
      <name val="StobiSerif Regular"/>
      <family val="3"/>
    </font>
    <font>
      <b/>
      <sz val="11"/>
      <color theme="1"/>
      <name val="StobiSerif Regular"/>
      <family val="3"/>
    </font>
    <font>
      <sz val="12"/>
      <color theme="1"/>
      <name val="StobiSerif Regular"/>
      <family val="3"/>
      <charset val="204"/>
    </font>
    <font>
      <sz val="12"/>
      <color theme="0"/>
      <name val="StobiSerif Regular"/>
      <family val="3"/>
    </font>
    <font>
      <b/>
      <u/>
      <sz val="12"/>
      <color theme="1"/>
      <name val="StobiSerif Regular"/>
      <family val="3"/>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0" fontId="25" fillId="0" borderId="0" applyNumberFormat="0" applyFont="0" applyFill="0" applyBorder="0" applyAlignment="0" applyProtection="0">
      <alignment vertical="top"/>
    </xf>
    <xf numFmtId="165" fontId="20" fillId="0" borderId="0" applyFont="0" applyFill="0" applyBorder="0" applyAlignment="0" applyProtection="0"/>
    <xf numFmtId="0" fontId="25" fillId="0" borderId="0" applyNumberFormat="0" applyFont="0" applyFill="0" applyBorder="0" applyAlignment="0" applyProtection="0">
      <alignment vertical="top"/>
    </xf>
    <xf numFmtId="0" fontId="1" fillId="0" borderId="0"/>
  </cellStyleXfs>
  <cellXfs count="512">
    <xf numFmtId="0" fontId="0" fillId="0" borderId="0" xfId="0"/>
    <xf numFmtId="0" fontId="2" fillId="2" borderId="0" xfId="0" applyFont="1" applyFill="1"/>
    <xf numFmtId="0" fontId="0" fillId="2" borderId="0" xfId="0" applyFill="1"/>
    <xf numFmtId="0" fontId="2" fillId="2" borderId="0" xfId="0" applyFont="1" applyFill="1" applyAlignment="1">
      <alignment wrapText="1"/>
    </xf>
    <xf numFmtId="4" fontId="7" fillId="2" borderId="0" xfId="0" applyNumberFormat="1" applyFont="1" applyFill="1" applyAlignment="1">
      <alignment vertical="center" wrapText="1"/>
    </xf>
    <xf numFmtId="4" fontId="3"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5" fillId="2" borderId="10" xfId="0" applyFont="1" applyFill="1" applyBorder="1" applyAlignment="1">
      <alignment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9" fillId="2" borderId="23" xfId="0" applyFont="1" applyFill="1" applyBorder="1" applyAlignment="1">
      <alignment horizontal="right" wrapText="1"/>
    </xf>
    <xf numFmtId="166" fontId="12" fillId="2" borderId="0" xfId="0" applyNumberFormat="1" applyFont="1" applyFill="1" applyAlignment="1">
      <alignment horizontal="center"/>
    </xf>
    <xf numFmtId="0" fontId="5" fillId="2" borderId="9" xfId="0" applyFont="1" applyFill="1" applyBorder="1" applyAlignment="1">
      <alignment vertical="center" wrapText="1"/>
    </xf>
    <xf numFmtId="4" fontId="3" fillId="2" borderId="0" xfId="0" applyNumberFormat="1" applyFont="1" applyFill="1" applyAlignment="1">
      <alignment horizontal="left" vertical="center" wrapText="1"/>
    </xf>
    <xf numFmtId="4" fontId="14" fillId="2" borderId="0" xfId="0" applyNumberFormat="1" applyFont="1" applyFill="1" applyAlignment="1">
      <alignment horizontal="center" vertical="center" wrapText="1"/>
    </xf>
    <xf numFmtId="0" fontId="10" fillId="2" borderId="29" xfId="0" applyFont="1" applyFill="1" applyBorder="1" applyAlignment="1">
      <alignment horizontal="right" wrapText="1"/>
    </xf>
    <xf numFmtId="0" fontId="10" fillId="2" borderId="31" xfId="0" applyFont="1" applyFill="1" applyBorder="1" applyAlignment="1">
      <alignment horizontal="right" wrapText="1"/>
    </xf>
    <xf numFmtId="0" fontId="3" fillId="2" borderId="33" xfId="0" applyFont="1" applyFill="1" applyBorder="1" applyAlignment="1">
      <alignment horizontal="center" vertical="center" wrapText="1"/>
    </xf>
    <xf numFmtId="4" fontId="5" fillId="2" borderId="13" xfId="0" applyNumberFormat="1" applyFont="1" applyFill="1" applyBorder="1" applyAlignment="1">
      <alignment horizontal="right" wrapText="1"/>
    </xf>
    <xf numFmtId="0" fontId="18" fillId="2" borderId="0" xfId="0" applyFont="1" applyFill="1" applyAlignment="1">
      <alignment wrapText="1"/>
    </xf>
    <xf numFmtId="0" fontId="18" fillId="0" borderId="0" xfId="0" applyFont="1" applyAlignment="1">
      <alignment wrapText="1"/>
    </xf>
    <xf numFmtId="0" fontId="5" fillId="2" borderId="12" xfId="0" applyFont="1" applyFill="1" applyBorder="1" applyAlignment="1">
      <alignment horizontal="center" vertical="center" wrapText="1"/>
    </xf>
    <xf numFmtId="0" fontId="11" fillId="2" borderId="10" xfId="0" applyFont="1" applyFill="1" applyBorder="1" applyAlignment="1">
      <alignment vertical="center" wrapText="1"/>
    </xf>
    <xf numFmtId="4" fontId="5" fillId="2" borderId="16" xfId="0" applyNumberFormat="1" applyFont="1" applyFill="1" applyBorder="1" applyAlignment="1">
      <alignment horizontal="right" wrapText="1"/>
    </xf>
    <xf numFmtId="164" fontId="5" fillId="2" borderId="36" xfId="0" applyNumberFormat="1" applyFont="1" applyFill="1" applyBorder="1" applyAlignment="1">
      <alignment horizontal="right" vertical="center" wrapText="1"/>
    </xf>
    <xf numFmtId="164" fontId="3" fillId="2" borderId="6" xfId="0" applyNumberFormat="1" applyFont="1" applyFill="1" applyBorder="1" applyAlignment="1">
      <alignment horizontal="right" vertical="center" wrapText="1"/>
    </xf>
    <xf numFmtId="0" fontId="0" fillId="2" borderId="23" xfId="0" applyFill="1" applyBorder="1" applyAlignment="1">
      <alignment wrapText="1"/>
    </xf>
    <xf numFmtId="0" fontId="0" fillId="2" borderId="24" xfId="0" applyFill="1" applyBorder="1" applyAlignment="1">
      <alignment wrapText="1"/>
    </xf>
    <xf numFmtId="2" fontId="5" fillId="2" borderId="10" xfId="0" applyNumberFormat="1"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0" xfId="0" applyFont="1" applyFill="1" applyAlignment="1">
      <alignment vertical="center" wrapText="1"/>
    </xf>
    <xf numFmtId="0" fontId="3" fillId="2" borderId="16" xfId="0" applyFont="1" applyFill="1" applyBorder="1" applyAlignment="1">
      <alignment horizontal="center" vertical="center" wrapText="1"/>
    </xf>
    <xf numFmtId="1" fontId="3" fillId="2" borderId="16" xfId="0" applyNumberFormat="1" applyFont="1" applyFill="1" applyBorder="1" applyAlignment="1">
      <alignment horizontal="center" vertical="center" wrapText="1"/>
    </xf>
    <xf numFmtId="164" fontId="3" fillId="2" borderId="17" xfId="0" applyNumberFormat="1" applyFont="1" applyFill="1" applyBorder="1" applyAlignment="1">
      <alignment horizontal="center" vertical="center" wrapText="1"/>
    </xf>
    <xf numFmtId="0" fontId="3" fillId="2" borderId="32" xfId="0" applyFont="1" applyFill="1" applyBorder="1" applyAlignment="1">
      <alignment horizontal="center" vertical="center" wrapText="1"/>
    </xf>
    <xf numFmtId="1" fontId="3" fillId="2" borderId="33" xfId="0" applyNumberFormat="1" applyFont="1" applyFill="1" applyBorder="1" applyAlignment="1">
      <alignment horizontal="center" vertical="center" wrapText="1"/>
    </xf>
    <xf numFmtId="1" fontId="3" fillId="2" borderId="34" xfId="0" applyNumberFormat="1"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5" fillId="2" borderId="37" xfId="0" applyFont="1" applyFill="1" applyBorder="1" applyAlignment="1">
      <alignment vertical="center" wrapText="1"/>
    </xf>
    <xf numFmtId="0" fontId="5" fillId="2" borderId="16" xfId="0" applyFont="1" applyFill="1" applyBorder="1" applyAlignment="1">
      <alignment horizontal="left" wrapText="1"/>
    </xf>
    <xf numFmtId="164" fontId="5" fillId="2" borderId="17" xfId="0" applyNumberFormat="1" applyFont="1" applyFill="1" applyBorder="1" applyAlignment="1">
      <alignment horizontal="right" wrapText="1"/>
    </xf>
    <xf numFmtId="0" fontId="5" fillId="2" borderId="10" xfId="0" applyFont="1" applyFill="1" applyBorder="1" applyAlignment="1">
      <alignment horizontal="left" wrapText="1"/>
    </xf>
    <xf numFmtId="164" fontId="5" fillId="2" borderId="11" xfId="0" applyNumberFormat="1" applyFont="1" applyFill="1" applyBorder="1" applyAlignment="1">
      <alignment horizontal="right" wrapText="1"/>
    </xf>
    <xf numFmtId="0" fontId="5" fillId="2" borderId="13" xfId="0" applyFont="1" applyFill="1" applyBorder="1" applyAlignment="1">
      <alignment horizontal="center" wrapText="1"/>
    </xf>
    <xf numFmtId="0" fontId="5" fillId="2" borderId="13" xfId="0" applyFont="1" applyFill="1" applyBorder="1" applyAlignment="1">
      <alignment horizontal="left" wrapText="1"/>
    </xf>
    <xf numFmtId="164" fontId="5" fillId="2" borderId="14" xfId="0" applyNumberFormat="1" applyFont="1" applyFill="1" applyBorder="1" applyAlignment="1">
      <alignment horizontal="right"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164" fontId="3" fillId="2" borderId="20" xfId="0" applyNumberFormat="1" applyFont="1" applyFill="1" applyBorder="1" applyAlignment="1">
      <alignment horizontal="right" vertical="center" wrapText="1"/>
    </xf>
    <xf numFmtId="0" fontId="5" fillId="2" borderId="16" xfId="0" applyFont="1" applyFill="1" applyBorder="1" applyAlignment="1">
      <alignment vertical="center" wrapText="1"/>
    </xf>
    <xf numFmtId="0" fontId="9" fillId="2" borderId="25" xfId="0" applyFont="1" applyFill="1" applyBorder="1" applyAlignment="1">
      <alignment horizontal="right" wrapText="1"/>
    </xf>
    <xf numFmtId="0" fontId="9" fillId="2" borderId="28" xfId="0" applyFont="1" applyFill="1" applyBorder="1" applyAlignment="1">
      <alignment horizontal="right" wrapText="1"/>
    </xf>
    <xf numFmtId="0" fontId="9" fillId="2" borderId="4" xfId="0" applyFont="1" applyFill="1" applyBorder="1" applyAlignment="1">
      <alignment horizontal="right" wrapText="1"/>
    </xf>
    <xf numFmtId="0" fontId="9" fillId="2" borderId="5" xfId="0" applyFont="1" applyFill="1" applyBorder="1" applyAlignment="1">
      <alignment horizontal="right" wrapText="1"/>
    </xf>
    <xf numFmtId="0" fontId="3" fillId="2" borderId="22" xfId="0" applyFont="1" applyFill="1" applyBorder="1" applyAlignment="1">
      <alignment vertical="center"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1" fontId="13" fillId="2" borderId="0" xfId="0" applyNumberFormat="1" applyFont="1" applyFill="1" applyAlignment="1">
      <alignment horizontal="right" vertical="center" wrapText="1"/>
    </xf>
    <xf numFmtId="164" fontId="13" fillId="2" borderId="0" xfId="0" applyNumberFormat="1" applyFont="1" applyFill="1" applyAlignment="1">
      <alignment vertical="center" wrapText="1"/>
    </xf>
    <xf numFmtId="2" fontId="5" fillId="2" borderId="9" xfId="0" applyNumberFormat="1" applyFont="1" applyFill="1" applyBorder="1" applyAlignment="1">
      <alignment vertical="center" wrapText="1"/>
    </xf>
    <xf numFmtId="2" fontId="5" fillId="2" borderId="10" xfId="0" applyNumberFormat="1" applyFont="1" applyFill="1" applyBorder="1" applyAlignment="1">
      <alignment vertical="center" wrapText="1"/>
    </xf>
    <xf numFmtId="0" fontId="5" fillId="2" borderId="0" xfId="0" applyFont="1" applyFill="1" applyAlignment="1">
      <alignment horizontal="center" vertical="center" wrapText="1"/>
    </xf>
    <xf numFmtId="2" fontId="3" fillId="2" borderId="0" xfId="0" applyNumberFormat="1" applyFont="1" applyFill="1" applyAlignment="1">
      <alignment horizontal="left" vertical="center" wrapText="1"/>
    </xf>
    <xf numFmtId="1" fontId="3" fillId="2" borderId="0" xfId="0" applyNumberFormat="1" applyFont="1" applyFill="1" applyAlignment="1">
      <alignment horizontal="left" vertical="center" wrapText="1"/>
    </xf>
    <xf numFmtId="164" fontId="3" fillId="2" borderId="0" xfId="0" applyNumberFormat="1" applyFont="1" applyFill="1" applyAlignment="1">
      <alignment vertical="center" wrapText="1"/>
    </xf>
    <xf numFmtId="3" fontId="5" fillId="2" borderId="9" xfId="0" applyNumberFormat="1" applyFont="1" applyFill="1" applyBorder="1" applyAlignment="1">
      <alignment horizontal="center" vertical="center" wrapText="1"/>
    </xf>
    <xf numFmtId="2" fontId="3" fillId="2" borderId="10" xfId="0" applyNumberFormat="1" applyFont="1" applyFill="1" applyBorder="1" applyAlignment="1">
      <alignment horizontal="left" vertical="center" wrapText="1"/>
    </xf>
    <xf numFmtId="4" fontId="3" fillId="2" borderId="10" xfId="0" applyNumberFormat="1" applyFont="1" applyFill="1" applyBorder="1" applyAlignment="1">
      <alignment horizontal="left" vertical="center" wrapText="1"/>
    </xf>
    <xf numFmtId="1" fontId="3" fillId="2" borderId="10" xfId="0" applyNumberFormat="1" applyFont="1" applyFill="1" applyBorder="1" applyAlignment="1">
      <alignment horizontal="right" vertical="center" wrapText="1"/>
    </xf>
    <xf numFmtId="2" fontId="3" fillId="2" borderId="10" xfId="0" applyNumberFormat="1" applyFont="1" applyFill="1" applyBorder="1" applyAlignment="1">
      <alignment vertical="center" wrapText="1"/>
    </xf>
    <xf numFmtId="4" fontId="3" fillId="2" borderId="10" xfId="0" applyNumberFormat="1" applyFont="1" applyFill="1" applyBorder="1" applyAlignment="1">
      <alignment vertical="center" wrapText="1"/>
    </xf>
    <xf numFmtId="164" fontId="5" fillId="2" borderId="17" xfId="0" applyNumberFormat="1" applyFont="1" applyFill="1" applyBorder="1" applyAlignment="1">
      <alignment vertical="center" wrapText="1"/>
    </xf>
    <xf numFmtId="164" fontId="5" fillId="2" borderId="11" xfId="0" applyNumberFormat="1" applyFont="1" applyFill="1" applyBorder="1" applyAlignment="1">
      <alignment vertical="center" wrapText="1"/>
    </xf>
    <xf numFmtId="164" fontId="5" fillId="2" borderId="10" xfId="0" applyNumberFormat="1" applyFont="1" applyFill="1" applyBorder="1" applyAlignment="1">
      <alignment horizontal="right" wrapText="1"/>
    </xf>
    <xf numFmtId="0" fontId="11"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left" vertical="top" wrapText="1"/>
    </xf>
    <xf numFmtId="4" fontId="5" fillId="2" borderId="10" xfId="0" applyNumberFormat="1" applyFont="1" applyFill="1" applyBorder="1" applyAlignment="1">
      <alignment horizontal="right" wrapText="1"/>
    </xf>
    <xf numFmtId="49" fontId="5" fillId="2" borderId="10"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164" fontId="5" fillId="2" borderId="16" xfId="0" applyNumberFormat="1" applyFont="1" applyFill="1" applyBorder="1" applyAlignment="1">
      <alignment horizontal="right" wrapText="1"/>
    </xf>
    <xf numFmtId="164" fontId="5" fillId="2" borderId="13" xfId="0" applyNumberFormat="1" applyFont="1" applyFill="1" applyBorder="1" applyAlignment="1">
      <alignment horizontal="right" wrapText="1"/>
    </xf>
    <xf numFmtId="43" fontId="5" fillId="2" borderId="16" xfId="0" applyNumberFormat="1" applyFont="1" applyFill="1" applyBorder="1" applyAlignment="1">
      <alignment horizontal="right" wrapText="1"/>
    </xf>
    <xf numFmtId="43" fontId="5" fillId="2" borderId="10" xfId="0" applyNumberFormat="1" applyFont="1" applyFill="1" applyBorder="1" applyAlignment="1">
      <alignment horizontal="right" wrapText="1"/>
    </xf>
    <xf numFmtId="0" fontId="2" fillId="0" borderId="0" xfId="0" applyFont="1"/>
    <xf numFmtId="0" fontId="13" fillId="0" borderId="0" xfId="0" applyFont="1" applyAlignment="1">
      <alignment horizontal="center" vertical="center" wrapText="1"/>
    </xf>
    <xf numFmtId="0" fontId="3" fillId="0" borderId="0" xfId="0" applyFont="1" applyAlignment="1" applyProtection="1">
      <alignment horizontal="left" vertical="top" wrapText="1"/>
      <protection locked="0"/>
    </xf>
    <xf numFmtId="4" fontId="14" fillId="0" borderId="0" xfId="0" applyNumberFormat="1" applyFont="1" applyAlignment="1">
      <alignment horizontal="center" vertical="center" wrapText="1"/>
    </xf>
    <xf numFmtId="1" fontId="13" fillId="0" borderId="0" xfId="0" applyNumberFormat="1" applyFont="1" applyAlignment="1">
      <alignment horizontal="right" vertical="center" wrapText="1"/>
    </xf>
    <xf numFmtId="164" fontId="13" fillId="0" borderId="0" xfId="0" applyNumberFormat="1" applyFont="1" applyAlignment="1">
      <alignment vertical="center" wrapText="1"/>
    </xf>
    <xf numFmtId="0" fontId="5" fillId="2" borderId="22" xfId="0" applyFont="1" applyFill="1" applyBorder="1" applyAlignment="1">
      <alignment vertical="center" wrapText="1"/>
    </xf>
    <xf numFmtId="0" fontId="5" fillId="2" borderId="23" xfId="0" applyFont="1" applyFill="1" applyBorder="1" applyAlignment="1">
      <alignment horizontal="center" vertical="center" wrapText="1"/>
    </xf>
    <xf numFmtId="164" fontId="5" fillId="2" borderId="24" xfId="0" applyNumberFormat="1" applyFont="1" applyFill="1" applyBorder="1" applyAlignment="1">
      <alignment vertical="center" wrapText="1"/>
    </xf>
    <xf numFmtId="2" fontId="3" fillId="2" borderId="16" xfId="0" applyNumberFormat="1" applyFont="1" applyFill="1" applyBorder="1" applyAlignment="1">
      <alignment horizontal="left" vertical="center" wrapText="1"/>
    </xf>
    <xf numFmtId="4" fontId="3" fillId="2" borderId="16" xfId="0" applyNumberFormat="1" applyFont="1" applyFill="1" applyBorder="1" applyAlignment="1">
      <alignment horizontal="left" vertical="center" wrapText="1"/>
    </xf>
    <xf numFmtId="0" fontId="2" fillId="0" borderId="0" xfId="0" applyFont="1" applyAlignment="1">
      <alignment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10" xfId="0" applyFont="1" applyBorder="1" applyAlignment="1">
      <alignment vertical="top" wrapText="1"/>
    </xf>
    <xf numFmtId="4" fontId="5" fillId="0" borderId="10" xfId="0" applyNumberFormat="1" applyFont="1" applyBorder="1" applyAlignment="1">
      <alignment wrapText="1"/>
    </xf>
    <xf numFmtId="0" fontId="11" fillId="2" borderId="9" xfId="0" applyFont="1" applyFill="1" applyBorder="1" applyAlignment="1">
      <alignment horizontal="center" vertical="center" wrapText="1"/>
    </xf>
    <xf numFmtId="49" fontId="11" fillId="2" borderId="10"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5" fillId="2" borderId="31" xfId="0" applyFont="1" applyFill="1" applyBorder="1" applyAlignment="1">
      <alignment horizontal="center" vertical="center" wrapText="1"/>
    </xf>
    <xf numFmtId="0" fontId="5" fillId="2" borderId="16" xfId="0" applyFont="1" applyFill="1" applyBorder="1" applyAlignment="1">
      <alignment horizontal="center" wrapText="1"/>
    </xf>
    <xf numFmtId="0" fontId="5" fillId="2" borderId="10" xfId="0" applyFont="1" applyFill="1" applyBorder="1" applyAlignment="1">
      <alignment horizontal="center" wrapText="1"/>
    </xf>
    <xf numFmtId="0" fontId="4" fillId="2" borderId="23" xfId="0" applyFont="1" applyFill="1" applyBorder="1" applyAlignment="1">
      <alignment horizontal="center" vertical="top" wrapText="1"/>
    </xf>
    <xf numFmtId="0" fontId="11" fillId="2" borderId="23" xfId="0" applyFont="1" applyFill="1" applyBorder="1" applyAlignment="1">
      <alignment horizontal="center" wrapText="1"/>
    </xf>
    <xf numFmtId="0" fontId="5" fillId="2" borderId="23" xfId="0" applyFont="1" applyFill="1" applyBorder="1" applyAlignment="1">
      <alignment horizontal="center" wrapText="1"/>
    </xf>
    <xf numFmtId="0" fontId="9" fillId="2" borderId="31" xfId="0" applyFont="1" applyFill="1" applyBorder="1" applyAlignment="1">
      <alignment horizontal="center" wrapText="1"/>
    </xf>
    <xf numFmtId="2" fontId="3" fillId="2" borderId="31" xfId="0" applyNumberFormat="1" applyFont="1" applyFill="1" applyBorder="1" applyAlignment="1">
      <alignment horizontal="center" vertical="center" wrapText="1"/>
    </xf>
    <xf numFmtId="2" fontId="3" fillId="2" borderId="16" xfId="0" applyNumberFormat="1"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0" fontId="3" fillId="2" borderId="29" xfId="0" applyFont="1" applyFill="1" applyBorder="1" applyAlignment="1">
      <alignment vertical="center" wrapText="1"/>
    </xf>
    <xf numFmtId="164" fontId="5" fillId="2" borderId="14" xfId="0" applyNumberFormat="1" applyFont="1" applyFill="1" applyBorder="1" applyAlignment="1">
      <alignment vertical="center" wrapText="1"/>
    </xf>
    <xf numFmtId="2" fontId="3" fillId="2" borderId="13" xfId="0" applyNumberFormat="1" applyFont="1" applyFill="1" applyBorder="1" applyAlignment="1">
      <alignment horizontal="left" vertical="center" wrapText="1"/>
    </xf>
    <xf numFmtId="0" fontId="5" fillId="2" borderId="13" xfId="0" applyFont="1" applyFill="1" applyBorder="1" applyAlignment="1">
      <alignment vertical="center" wrapText="1"/>
    </xf>
    <xf numFmtId="0" fontId="5" fillId="2" borderId="12" xfId="0" applyFont="1" applyFill="1" applyBorder="1" applyAlignment="1">
      <alignment vertical="center" wrapText="1"/>
    </xf>
    <xf numFmtId="164" fontId="5" fillId="2" borderId="0" xfId="0" applyNumberFormat="1" applyFont="1" applyFill="1" applyAlignment="1">
      <alignment vertical="center" wrapText="1"/>
    </xf>
    <xf numFmtId="1" fontId="5" fillId="2" borderId="0" xfId="0" applyNumberFormat="1" applyFont="1" applyFill="1" applyAlignment="1">
      <alignment horizontal="right" vertical="center" wrapText="1"/>
    </xf>
    <xf numFmtId="4" fontId="3" fillId="2" borderId="0" xfId="0" applyNumberFormat="1" applyFont="1" applyFill="1" applyAlignment="1">
      <alignment horizontal="center" vertical="center" wrapText="1"/>
    </xf>
    <xf numFmtId="2" fontId="3" fillId="2" borderId="31" xfId="0" applyNumberFormat="1" applyFont="1" applyFill="1" applyBorder="1" applyAlignment="1">
      <alignment horizontal="left" vertical="center" wrapText="1"/>
    </xf>
    <xf numFmtId="0" fontId="5" fillId="2" borderId="0" xfId="0" applyFont="1" applyFill="1" applyAlignment="1">
      <alignment horizontal="left" vertical="center" wrapText="1"/>
    </xf>
    <xf numFmtId="164" fontId="5" fillId="2" borderId="8" xfId="0" applyNumberFormat="1" applyFont="1" applyFill="1" applyBorder="1" applyAlignment="1">
      <alignment horizontal="right" wrapText="1"/>
    </xf>
    <xf numFmtId="43" fontId="5" fillId="2" borderId="8" xfId="0" applyNumberFormat="1" applyFont="1" applyFill="1" applyBorder="1" applyAlignment="1">
      <alignment horizontal="right" wrapText="1"/>
    </xf>
    <xf numFmtId="1" fontId="5" fillId="2" borderId="15" xfId="0" applyNumberFormat="1" applyFont="1" applyFill="1" applyBorder="1" applyAlignment="1">
      <alignment horizontal="center" vertical="center" wrapText="1"/>
    </xf>
    <xf numFmtId="164" fontId="3" fillId="2" borderId="37" xfId="0" applyNumberFormat="1" applyFont="1" applyFill="1" applyBorder="1" applyAlignment="1">
      <alignment horizontal="right" vertical="center" wrapText="1"/>
    </xf>
    <xf numFmtId="0" fontId="9" fillId="2" borderId="31" xfId="0" applyFont="1" applyFill="1" applyBorder="1" applyAlignment="1">
      <alignment horizontal="right" wrapText="1"/>
    </xf>
    <xf numFmtId="0" fontId="3" fillId="2" borderId="23" xfId="0" applyFont="1" applyFill="1" applyBorder="1" applyAlignment="1">
      <alignment vertical="center" wrapText="1"/>
    </xf>
    <xf numFmtId="0" fontId="9" fillId="2" borderId="31" xfId="0" applyFont="1" applyFill="1" applyBorder="1" applyAlignment="1">
      <alignment horizontal="center" vertical="center" wrapText="1"/>
    </xf>
    <xf numFmtId="0" fontId="9" fillId="2" borderId="47" xfId="0" applyFont="1" applyFill="1" applyBorder="1" applyAlignment="1">
      <alignment horizontal="right" wrapText="1"/>
    </xf>
    <xf numFmtId="164" fontId="6" fillId="2" borderId="48" xfId="0" applyNumberFormat="1" applyFont="1" applyFill="1" applyBorder="1" applyAlignment="1">
      <alignment vertical="center" wrapText="1"/>
    </xf>
    <xf numFmtId="0" fontId="5" fillId="2" borderId="10" xfId="0" applyFont="1" applyFill="1" applyBorder="1" applyAlignment="1">
      <alignment horizontal="right" wrapText="1"/>
    </xf>
    <xf numFmtId="164" fontId="3" fillId="2" borderId="24" xfId="0" applyNumberFormat="1" applyFont="1" applyFill="1" applyBorder="1" applyAlignment="1">
      <alignment horizontal="right" vertical="center" wrapText="1"/>
    </xf>
    <xf numFmtId="0" fontId="9" fillId="2" borderId="23" xfId="0" applyFont="1" applyFill="1" applyBorder="1" applyAlignment="1">
      <alignment horizontal="right" vertical="center" wrapText="1"/>
    </xf>
    <xf numFmtId="0" fontId="11" fillId="2" borderId="23" xfId="0" applyFont="1" applyFill="1" applyBorder="1" applyAlignment="1">
      <alignment vertical="center" wrapText="1"/>
    </xf>
    <xf numFmtId="0" fontId="5" fillId="2" borderId="23" xfId="0" applyFont="1" applyFill="1" applyBorder="1" applyAlignment="1">
      <alignment horizontal="right" wrapText="1"/>
    </xf>
    <xf numFmtId="0" fontId="5" fillId="2" borderId="31" xfId="0" applyFont="1" applyFill="1" applyBorder="1" applyAlignment="1">
      <alignment wrapText="1"/>
    </xf>
    <xf numFmtId="0" fontId="5" fillId="2" borderId="47" xfId="0" applyFont="1" applyFill="1" applyBorder="1" applyAlignment="1">
      <alignment wrapText="1"/>
    </xf>
    <xf numFmtId="0" fontId="21" fillId="0" borderId="0" xfId="0" applyFont="1" applyAlignment="1">
      <alignment wrapText="1"/>
    </xf>
    <xf numFmtId="0" fontId="5" fillId="0" borderId="10" xfId="0" applyFont="1" applyBorder="1" applyAlignment="1">
      <alignment horizontal="right" wrapText="1"/>
    </xf>
    <xf numFmtId="4" fontId="5" fillId="0" borderId="11" xfId="0" applyNumberFormat="1" applyFont="1" applyBorder="1" applyAlignment="1">
      <alignment horizontal="right" wrapText="1"/>
    </xf>
    <xf numFmtId="0" fontId="11" fillId="2" borderId="33" xfId="0" applyFont="1" applyFill="1" applyBorder="1" applyAlignment="1">
      <alignment horizontal="right" wrapText="1"/>
    </xf>
    <xf numFmtId="49" fontId="5" fillId="2" borderId="33" xfId="0" applyNumberFormat="1" applyFont="1" applyFill="1" applyBorder="1" applyAlignment="1">
      <alignment horizontal="center" vertical="center" wrapText="1"/>
    </xf>
    <xf numFmtId="0" fontId="11" fillId="2" borderId="10" xfId="0" applyFont="1" applyFill="1" applyBorder="1" applyAlignment="1">
      <alignment horizontal="right" wrapText="1"/>
    </xf>
    <xf numFmtId="0" fontId="22" fillId="2" borderId="31" xfId="0" applyFont="1" applyFill="1" applyBorder="1" applyAlignment="1">
      <alignment horizontal="right" wrapText="1"/>
    </xf>
    <xf numFmtId="0" fontId="11" fillId="2" borderId="23" xfId="0" applyFont="1" applyFill="1" applyBorder="1" applyAlignment="1">
      <alignment horizontal="right" wrapText="1"/>
    </xf>
    <xf numFmtId="0" fontId="22" fillId="2" borderId="29" xfId="0" applyFont="1" applyFill="1" applyBorder="1" applyAlignment="1">
      <alignment horizontal="right" wrapText="1"/>
    </xf>
    <xf numFmtId="0" fontId="5" fillId="2" borderId="13" xfId="0" applyFont="1" applyFill="1" applyBorder="1" applyAlignment="1">
      <alignment horizontal="right" wrapText="1"/>
    </xf>
    <xf numFmtId="49" fontId="5" fillId="2" borderId="13" xfId="0" applyNumberFormat="1" applyFont="1" applyFill="1" applyBorder="1" applyAlignment="1">
      <alignment horizontal="center" vertical="center" wrapText="1"/>
    </xf>
    <xf numFmtId="0" fontId="23" fillId="2" borderId="0" xfId="0" applyFont="1" applyFill="1" applyAlignment="1">
      <alignment wrapText="1"/>
    </xf>
    <xf numFmtId="0" fontId="5" fillId="2" borderId="16" xfId="0" applyFont="1" applyFill="1" applyBorder="1" applyAlignment="1">
      <alignment horizontal="right" wrapText="1"/>
    </xf>
    <xf numFmtId="0" fontId="11" fillId="2" borderId="24" xfId="0" applyFont="1" applyFill="1" applyBorder="1" applyAlignment="1">
      <alignment vertical="top" wrapText="1"/>
    </xf>
    <xf numFmtId="0" fontId="11" fillId="2" borderId="23" xfId="0" applyFont="1" applyFill="1" applyBorder="1" applyAlignment="1">
      <alignment vertical="top" wrapText="1"/>
    </xf>
    <xf numFmtId="0" fontId="16" fillId="2" borderId="24" xfId="0" applyFont="1" applyFill="1" applyBorder="1" applyAlignment="1">
      <alignment wrapText="1"/>
    </xf>
    <xf numFmtId="0" fontId="16" fillId="2" borderId="23" xfId="0" applyFont="1" applyFill="1" applyBorder="1" applyAlignment="1">
      <alignment wrapText="1"/>
    </xf>
    <xf numFmtId="0" fontId="5" fillId="2" borderId="31" xfId="0" applyFont="1" applyFill="1" applyBorder="1" applyAlignment="1">
      <alignment vertical="center" wrapText="1"/>
    </xf>
    <xf numFmtId="0" fontId="24" fillId="0" borderId="0" xfId="0" applyFont="1"/>
    <xf numFmtId="0" fontId="1" fillId="0" borderId="0" xfId="4"/>
    <xf numFmtId="0" fontId="16" fillId="0" borderId="0" xfId="4" applyFont="1"/>
    <xf numFmtId="164" fontId="16" fillId="0" borderId="0" xfId="4" applyNumberFormat="1" applyFont="1"/>
    <xf numFmtId="167" fontId="3" fillId="3" borderId="54" xfId="4" applyNumberFormat="1" applyFont="1" applyFill="1" applyBorder="1"/>
    <xf numFmtId="164" fontId="6" fillId="0" borderId="48" xfId="4" applyNumberFormat="1" applyFont="1" applyBorder="1"/>
    <xf numFmtId="164" fontId="6" fillId="0" borderId="55" xfId="4" applyNumberFormat="1" applyFont="1" applyBorder="1"/>
    <xf numFmtId="164" fontId="6" fillId="0" borderId="13" xfId="4" applyNumberFormat="1" applyFont="1" applyBorder="1"/>
    <xf numFmtId="164" fontId="6" fillId="0" borderId="56" xfId="4" applyNumberFormat="1" applyFont="1" applyBorder="1"/>
    <xf numFmtId="164" fontId="6" fillId="0" borderId="49" xfId="4" applyNumberFormat="1" applyFont="1" applyBorder="1"/>
    <xf numFmtId="164" fontId="6" fillId="0" borderId="10" xfId="4" applyNumberFormat="1" applyFont="1" applyBorder="1"/>
    <xf numFmtId="164" fontId="6" fillId="0" borderId="57" xfId="4" applyNumberFormat="1" applyFont="1" applyBorder="1"/>
    <xf numFmtId="164" fontId="6" fillId="0" borderId="51" xfId="4" applyNumberFormat="1" applyFont="1" applyBorder="1"/>
    <xf numFmtId="164" fontId="6" fillId="0" borderId="8" xfId="4" applyNumberFormat="1" applyFont="1" applyBorder="1"/>
    <xf numFmtId="164" fontId="9" fillId="3" borderId="22" xfId="4" applyNumberFormat="1" applyFont="1" applyFill="1" applyBorder="1"/>
    <xf numFmtId="164" fontId="6" fillId="0" borderId="58" xfId="4" applyNumberFormat="1" applyFont="1" applyBorder="1"/>
    <xf numFmtId="164" fontId="6" fillId="0" borderId="50" xfId="4" applyNumberFormat="1" applyFont="1" applyBorder="1"/>
    <xf numFmtId="164" fontId="6" fillId="0" borderId="16" xfId="4" applyNumberFormat="1" applyFont="1" applyBorder="1"/>
    <xf numFmtId="2" fontId="6" fillId="0" borderId="29" xfId="4" applyNumberFormat="1" applyFont="1" applyBorder="1" applyAlignment="1">
      <alignment horizontal="center" vertical="center"/>
    </xf>
    <xf numFmtId="9" fontId="6" fillId="0" borderId="28" xfId="4" applyNumberFormat="1" applyFont="1" applyBorder="1" applyAlignment="1">
      <alignment horizontal="center" vertical="center" wrapText="1"/>
    </xf>
    <xf numFmtId="2" fontId="6" fillId="0" borderId="23" xfId="4" applyNumberFormat="1" applyFont="1" applyBorder="1" applyAlignment="1">
      <alignment horizontal="center" vertical="center"/>
    </xf>
    <xf numFmtId="43" fontId="5" fillId="2" borderId="13" xfId="0" applyNumberFormat="1" applyFont="1" applyFill="1" applyBorder="1" applyAlignment="1">
      <alignment horizontal="right" wrapText="1"/>
    </xf>
    <xf numFmtId="0" fontId="11" fillId="2" borderId="16" xfId="0" applyFont="1" applyFill="1" applyBorder="1" applyAlignment="1">
      <alignment vertical="center" wrapText="1"/>
    </xf>
    <xf numFmtId="0" fontId="11" fillId="2" borderId="16" xfId="0" applyFont="1" applyFill="1" applyBorder="1" applyAlignment="1">
      <alignment horizontal="right" wrapText="1"/>
    </xf>
    <xf numFmtId="0" fontId="11" fillId="2" borderId="13" xfId="0" applyFont="1" applyFill="1" applyBorder="1" applyAlignment="1">
      <alignment vertical="center" wrapText="1"/>
    </xf>
    <xf numFmtId="0" fontId="11" fillId="2" borderId="13" xfId="0" applyFont="1" applyFill="1" applyBorder="1" applyAlignment="1">
      <alignment horizontal="right" wrapText="1"/>
    </xf>
    <xf numFmtId="0" fontId="4" fillId="2" borderId="23" xfId="0" applyFont="1" applyFill="1" applyBorder="1" applyAlignment="1">
      <alignment horizontal="center" vertical="center" wrapText="1"/>
    </xf>
    <xf numFmtId="2" fontId="9" fillId="2" borderId="21" xfId="0" applyNumberFormat="1" applyFont="1" applyFill="1" applyBorder="1" applyAlignment="1">
      <alignment horizontal="center" vertical="center" wrapText="1"/>
    </xf>
    <xf numFmtId="0" fontId="9"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43" fontId="5" fillId="2" borderId="22" xfId="0" applyNumberFormat="1" applyFont="1" applyFill="1" applyBorder="1" applyAlignment="1">
      <alignment horizontal="right" wrapText="1"/>
    </xf>
    <xf numFmtId="164" fontId="5" fillId="2" borderId="22" xfId="0" applyNumberFormat="1" applyFont="1" applyFill="1" applyBorder="1" applyAlignment="1">
      <alignment horizontal="right" wrapText="1"/>
    </xf>
    <xf numFmtId="1" fontId="5" fillId="2" borderId="7"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5" fillId="2" borderId="8" xfId="0" applyFont="1" applyFill="1" applyBorder="1" applyAlignment="1">
      <alignment vertical="center" wrapText="1"/>
    </xf>
    <xf numFmtId="0" fontId="11" fillId="2" borderId="8" xfId="0" applyFont="1" applyFill="1" applyBorder="1" applyAlignment="1">
      <alignment horizontal="right" wrapText="1"/>
    </xf>
    <xf numFmtId="164" fontId="5" fillId="2" borderId="35" xfId="0" applyNumberFormat="1" applyFont="1" applyFill="1" applyBorder="1" applyAlignment="1">
      <alignment horizontal="right" wrapText="1"/>
    </xf>
    <xf numFmtId="3" fontId="5" fillId="2" borderId="7" xfId="0" applyNumberFormat="1" applyFont="1" applyFill="1" applyBorder="1" applyAlignment="1">
      <alignment horizontal="center" vertical="center" wrapText="1"/>
    </xf>
    <xf numFmtId="3" fontId="5" fillId="2" borderId="12" xfId="0" applyNumberFormat="1"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2" fontId="15" fillId="2" borderId="5" xfId="0" applyNumberFormat="1" applyFont="1" applyFill="1" applyBorder="1" applyAlignment="1">
      <alignment horizontal="left" vertical="top" wrapText="1"/>
    </xf>
    <xf numFmtId="0" fontId="11" fillId="0" borderId="10" xfId="0" applyFont="1" applyBorder="1" applyAlignment="1">
      <alignment horizontal="left" vertical="center" wrapText="1"/>
    </xf>
    <xf numFmtId="164" fontId="5" fillId="2" borderId="6" xfId="0" applyNumberFormat="1" applyFont="1" applyFill="1" applyBorder="1" applyAlignment="1">
      <alignment vertical="center" wrapText="1"/>
    </xf>
    <xf numFmtId="2" fontId="5" fillId="2" borderId="5" xfId="0" applyNumberFormat="1" applyFont="1" applyFill="1" applyBorder="1" applyAlignment="1">
      <alignment horizontal="right" wrapText="1"/>
    </xf>
    <xf numFmtId="2" fontId="5" fillId="2" borderId="52" xfId="0" applyNumberFormat="1" applyFont="1" applyFill="1" applyBorder="1" applyAlignment="1">
      <alignment horizontal="right" wrapText="1"/>
    </xf>
    <xf numFmtId="0" fontId="5" fillId="2" borderId="43" xfId="0" applyFont="1" applyFill="1" applyBorder="1" applyAlignment="1">
      <alignment vertical="center" wrapText="1"/>
    </xf>
    <xf numFmtId="4" fontId="5" fillId="2" borderId="17" xfId="0" applyNumberFormat="1" applyFont="1" applyFill="1" applyBorder="1" applyAlignment="1">
      <alignment horizontal="right" wrapText="1"/>
    </xf>
    <xf numFmtId="4" fontId="5" fillId="2" borderId="11" xfId="0" applyNumberFormat="1" applyFont="1" applyFill="1" applyBorder="1" applyAlignment="1">
      <alignment horizontal="right" wrapText="1"/>
    </xf>
    <xf numFmtId="4" fontId="5" fillId="2" borderId="14" xfId="0" applyNumberFormat="1" applyFont="1" applyFill="1" applyBorder="1" applyAlignment="1">
      <alignment horizontal="right" wrapText="1"/>
    </xf>
    <xf numFmtId="164" fontId="3" fillId="2" borderId="36" xfId="0" applyNumberFormat="1" applyFont="1" applyFill="1" applyBorder="1" applyAlignment="1">
      <alignment horizontal="right" vertical="center" wrapText="1"/>
    </xf>
    <xf numFmtId="0" fontId="3" fillId="2" borderId="47"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2" borderId="38" xfId="0" applyFont="1" applyFill="1" applyBorder="1" applyAlignment="1">
      <alignment horizontal="center" vertical="center" wrapText="1"/>
    </xf>
    <xf numFmtId="1" fontId="3" fillId="2" borderId="16" xfId="0" applyNumberFormat="1" applyFont="1" applyFill="1" applyBorder="1" applyAlignment="1">
      <alignment horizontal="right" vertical="center" wrapText="1"/>
    </xf>
    <xf numFmtId="0" fontId="3"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164" fontId="3" fillId="2" borderId="6" xfId="0" applyNumberFormat="1" applyFont="1" applyFill="1" applyBorder="1" applyAlignment="1">
      <alignment vertical="center" wrapText="1"/>
    </xf>
    <xf numFmtId="0" fontId="11" fillId="0" borderId="13" xfId="0" applyFont="1" applyBorder="1" applyAlignment="1">
      <alignment horizontal="left"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vertical="top" wrapText="1"/>
    </xf>
    <xf numFmtId="0" fontId="5" fillId="0" borderId="13" xfId="0" applyFont="1" applyBorder="1" applyAlignment="1">
      <alignment horizontal="right" wrapText="1"/>
    </xf>
    <xf numFmtId="0" fontId="5" fillId="2" borderId="23" xfId="0" applyFont="1" applyFill="1" applyBorder="1" applyAlignment="1">
      <alignment vertical="center" wrapText="1"/>
    </xf>
    <xf numFmtId="0" fontId="5" fillId="2" borderId="42" xfId="0" applyFont="1" applyFill="1" applyBorder="1" applyAlignment="1">
      <alignment horizontal="center" vertical="center" wrapText="1"/>
    </xf>
    <xf numFmtId="164" fontId="3" fillId="2" borderId="44" xfId="0" applyNumberFormat="1" applyFont="1" applyFill="1" applyBorder="1" applyAlignment="1">
      <alignment vertical="center" wrapText="1"/>
    </xf>
    <xf numFmtId="4" fontId="11" fillId="2" borderId="10" xfId="0" applyNumberFormat="1" applyFont="1" applyFill="1" applyBorder="1" applyAlignment="1">
      <alignment horizontal="right" wrapText="1"/>
    </xf>
    <xf numFmtId="0" fontId="3" fillId="2" borderId="23" xfId="0" applyFont="1" applyFill="1" applyBorder="1" applyAlignment="1">
      <alignment horizontal="center" vertical="center" wrapText="1"/>
    </xf>
    <xf numFmtId="0" fontId="11" fillId="2" borderId="15" xfId="0" applyFont="1" applyFill="1" applyBorder="1" applyAlignment="1">
      <alignment horizontal="center" vertical="center" wrapText="1"/>
    </xf>
    <xf numFmtId="49" fontId="11" fillId="2" borderId="16" xfId="0" applyNumberFormat="1" applyFont="1" applyFill="1" applyBorder="1" applyAlignment="1">
      <alignment horizontal="center" vertical="center" wrapText="1"/>
    </xf>
    <xf numFmtId="4" fontId="11" fillId="2" borderId="16" xfId="0" applyNumberFormat="1" applyFont="1" applyFill="1" applyBorder="1" applyAlignment="1">
      <alignment horizontal="right"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wrapText="1"/>
    </xf>
    <xf numFmtId="0" fontId="11" fillId="2" borderId="13" xfId="0" applyFont="1" applyFill="1" applyBorder="1" applyAlignment="1">
      <alignment horizontal="left" wrapText="1"/>
    </xf>
    <xf numFmtId="4" fontId="11" fillId="2" borderId="13" xfId="0" applyNumberFormat="1" applyFont="1" applyFill="1" applyBorder="1" applyAlignment="1">
      <alignment horizontal="right" wrapText="1"/>
    </xf>
    <xf numFmtId="0" fontId="28" fillId="2" borderId="9" xfId="0"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0" fontId="28" fillId="2" borderId="15" xfId="0" applyFont="1" applyFill="1" applyBorder="1" applyAlignment="1">
      <alignment horizontal="center" vertical="center" wrapText="1"/>
    </xf>
    <xf numFmtId="49" fontId="28" fillId="2" borderId="16" xfId="0" applyNumberFormat="1" applyFont="1" applyFill="1" applyBorder="1" applyAlignment="1">
      <alignment horizontal="center" vertical="center" wrapText="1"/>
    </xf>
    <xf numFmtId="0" fontId="28" fillId="2" borderId="16" xfId="0" applyFont="1" applyFill="1" applyBorder="1" applyAlignment="1">
      <alignment vertical="center" wrapText="1"/>
    </xf>
    <xf numFmtId="0" fontId="28" fillId="2" borderId="16" xfId="0" applyFont="1" applyFill="1" applyBorder="1" applyAlignment="1">
      <alignment horizontal="right" wrapText="1"/>
    </xf>
    <xf numFmtId="0" fontId="28" fillId="2" borderId="10" xfId="0" applyFont="1" applyFill="1" applyBorder="1" applyAlignment="1">
      <alignment vertical="center" wrapText="1"/>
    </xf>
    <xf numFmtId="0" fontId="28" fillId="2" borderId="10" xfId="0" applyFont="1" applyFill="1" applyBorder="1" applyAlignment="1">
      <alignment horizontal="right" wrapText="1"/>
    </xf>
    <xf numFmtId="0" fontId="28" fillId="2" borderId="12" xfId="0" applyFont="1" applyFill="1" applyBorder="1" applyAlignment="1">
      <alignment horizontal="center" vertical="center" wrapText="1"/>
    </xf>
    <xf numFmtId="49" fontId="28" fillId="2" borderId="13" xfId="0" applyNumberFormat="1" applyFont="1" applyFill="1" applyBorder="1" applyAlignment="1">
      <alignment horizontal="center" vertical="center" wrapText="1"/>
    </xf>
    <xf numFmtId="0" fontId="28" fillId="2" borderId="13" xfId="0" applyFont="1" applyFill="1" applyBorder="1" applyAlignment="1">
      <alignment vertical="center" wrapText="1"/>
    </xf>
    <xf numFmtId="0" fontId="28" fillId="2" borderId="13" xfId="0" applyFont="1" applyFill="1" applyBorder="1" applyAlignment="1">
      <alignment horizontal="right" wrapText="1"/>
    </xf>
    <xf numFmtId="4" fontId="11" fillId="2" borderId="17" xfId="0" applyNumberFormat="1" applyFont="1" applyFill="1" applyBorder="1" applyAlignment="1">
      <alignment horizontal="right" wrapText="1"/>
    </xf>
    <xf numFmtId="4" fontId="11" fillId="2" borderId="11" xfId="0" applyNumberFormat="1" applyFont="1" applyFill="1" applyBorder="1" applyAlignment="1">
      <alignment horizontal="right" wrapText="1"/>
    </xf>
    <xf numFmtId="4" fontId="11" fillId="2" borderId="14" xfId="0" applyNumberFormat="1" applyFont="1" applyFill="1" applyBorder="1" applyAlignment="1">
      <alignment horizontal="right" wrapText="1"/>
    </xf>
    <xf numFmtId="4" fontId="3" fillId="2" borderId="20" xfId="0" applyNumberFormat="1" applyFont="1" applyFill="1" applyBorder="1" applyAlignment="1">
      <alignment horizontal="right" vertical="center" wrapText="1"/>
    </xf>
    <xf numFmtId="0" fontId="3" fillId="2" borderId="26" xfId="0" applyFont="1" applyFill="1" applyBorder="1" applyAlignment="1">
      <alignment wrapText="1"/>
    </xf>
    <xf numFmtId="43" fontId="5" fillId="2" borderId="11" xfId="0" applyNumberFormat="1" applyFont="1" applyFill="1" applyBorder="1" applyAlignment="1">
      <alignment horizontal="right" wrapText="1"/>
    </xf>
    <xf numFmtId="43" fontId="5" fillId="2" borderId="14" xfId="0" applyNumberFormat="1" applyFont="1" applyFill="1" applyBorder="1" applyAlignment="1">
      <alignment horizontal="right" wrapText="1"/>
    </xf>
    <xf numFmtId="0" fontId="5" fillId="0" borderId="13" xfId="0" applyFont="1" applyBorder="1" applyAlignment="1">
      <alignment vertical="center" wrapText="1"/>
    </xf>
    <xf numFmtId="43" fontId="5" fillId="2" borderId="17" xfId="0" applyNumberFormat="1" applyFont="1" applyFill="1" applyBorder="1" applyAlignment="1">
      <alignment horizontal="right" wrapText="1"/>
    </xf>
    <xf numFmtId="0" fontId="5" fillId="2" borderId="25" xfId="0" applyFont="1" applyFill="1" applyBorder="1" applyAlignment="1">
      <alignment horizontal="right" wrapText="1"/>
    </xf>
    <xf numFmtId="0" fontId="9" fillId="2" borderId="24" xfId="0" applyFont="1" applyFill="1" applyBorder="1" applyAlignment="1">
      <alignment horizontal="right" wrapText="1"/>
    </xf>
    <xf numFmtId="49" fontId="11" fillId="2" borderId="13" xfId="0" applyNumberFormat="1" applyFont="1" applyFill="1" applyBorder="1" applyAlignment="1">
      <alignment horizontal="center" vertical="center" wrapText="1"/>
    </xf>
    <xf numFmtId="2" fontId="15" fillId="2" borderId="0" xfId="0" applyNumberFormat="1" applyFont="1" applyFill="1" applyAlignment="1">
      <alignment horizontal="left" vertical="top" wrapText="1"/>
    </xf>
    <xf numFmtId="2" fontId="9" fillId="2" borderId="5" xfId="0" applyNumberFormat="1" applyFont="1" applyFill="1" applyBorder="1" applyAlignment="1">
      <alignment horizontal="left" vertical="top" wrapText="1"/>
    </xf>
    <xf numFmtId="4" fontId="5" fillId="0" borderId="10" xfId="0" applyNumberFormat="1" applyFont="1" applyBorder="1" applyAlignment="1">
      <alignment horizontal="right" wrapText="1"/>
    </xf>
    <xf numFmtId="0" fontId="3" fillId="2" borderId="54" xfId="0" applyFont="1" applyFill="1" applyBorder="1" applyAlignment="1">
      <alignment vertical="center" wrapText="1"/>
    </xf>
    <xf numFmtId="2" fontId="3" fillId="2" borderId="13" xfId="0" applyNumberFormat="1" applyFont="1" applyFill="1" applyBorder="1" applyAlignment="1">
      <alignment horizontal="center" vertical="center" wrapText="1"/>
    </xf>
    <xf numFmtId="4" fontId="11" fillId="0" borderId="10" xfId="0" applyNumberFormat="1" applyFont="1" applyBorder="1" applyAlignment="1">
      <alignment horizontal="right" wrapText="1"/>
    </xf>
    <xf numFmtId="4" fontId="5" fillId="0" borderId="16" xfId="0" applyNumberFormat="1" applyFont="1" applyBorder="1" applyAlignment="1">
      <alignment horizontal="right" wrapText="1"/>
    </xf>
    <xf numFmtId="4" fontId="5" fillId="0" borderId="17" xfId="0" applyNumberFormat="1" applyFont="1" applyBorder="1" applyAlignment="1">
      <alignment horizontal="right" wrapText="1"/>
    </xf>
    <xf numFmtId="4" fontId="11" fillId="0" borderId="11" xfId="0" applyNumberFormat="1" applyFont="1" applyBorder="1" applyAlignment="1">
      <alignment horizontal="right" wrapText="1"/>
    </xf>
    <xf numFmtId="4" fontId="5" fillId="0" borderId="13" xfId="0" applyNumberFormat="1" applyFont="1" applyBorder="1" applyAlignment="1">
      <alignment horizontal="right" wrapText="1"/>
    </xf>
    <xf numFmtId="4" fontId="5" fillId="0" borderId="14" xfId="0" applyNumberFormat="1" applyFont="1" applyBorder="1" applyAlignment="1">
      <alignment horizontal="right" wrapText="1"/>
    </xf>
    <xf numFmtId="4" fontId="11" fillId="0" borderId="16" xfId="0" applyNumberFormat="1" applyFont="1" applyBorder="1" applyAlignment="1">
      <alignment horizontal="right" wrapText="1"/>
    </xf>
    <xf numFmtId="0" fontId="5" fillId="2" borderId="10" xfId="0" applyFont="1" applyFill="1" applyBorder="1" applyAlignment="1">
      <alignment horizontal="left" vertical="center" wrapText="1"/>
    </xf>
    <xf numFmtId="0" fontId="10" fillId="2" borderId="54" xfId="0" applyFont="1" applyFill="1" applyBorder="1" applyAlignment="1">
      <alignment horizontal="right" wrapText="1"/>
    </xf>
    <xf numFmtId="0" fontId="10" fillId="2" borderId="5" xfId="0" applyFont="1" applyFill="1" applyBorder="1" applyAlignment="1">
      <alignment horizontal="right" wrapText="1"/>
    </xf>
    <xf numFmtId="164" fontId="5" fillId="2" borderId="39" xfId="0" applyNumberFormat="1" applyFont="1" applyFill="1" applyBorder="1" applyAlignment="1">
      <alignment horizontal="right" vertical="center" wrapText="1"/>
    </xf>
    <xf numFmtId="4" fontId="5" fillId="2" borderId="10" xfId="0" applyNumberFormat="1" applyFont="1" applyFill="1" applyBorder="1" applyAlignment="1">
      <alignment wrapText="1"/>
    </xf>
    <xf numFmtId="4" fontId="0" fillId="2" borderId="0" xfId="0" applyNumberFormat="1" applyFill="1"/>
    <xf numFmtId="0" fontId="5" fillId="2" borderId="10" xfId="0" applyFont="1" applyFill="1" applyBorder="1" applyAlignment="1">
      <alignment vertical="top" wrapText="1"/>
    </xf>
    <xf numFmtId="0" fontId="21" fillId="2" borderId="0" xfId="0" applyFont="1" applyFill="1" applyAlignment="1">
      <alignment wrapText="1"/>
    </xf>
    <xf numFmtId="4" fontId="5" fillId="2" borderId="16" xfId="0" applyNumberFormat="1" applyFont="1" applyFill="1" applyBorder="1" applyAlignment="1">
      <alignment wrapText="1"/>
    </xf>
    <xf numFmtId="4" fontId="3" fillId="2" borderId="27" xfId="0" applyNumberFormat="1" applyFont="1" applyFill="1" applyBorder="1" applyAlignment="1">
      <alignment horizontal="right" vertical="center" wrapText="1"/>
    </xf>
    <xf numFmtId="164" fontId="3" fillId="2" borderId="39" xfId="0" applyNumberFormat="1" applyFont="1" applyFill="1" applyBorder="1" applyAlignment="1">
      <alignment horizontal="right" vertical="center" wrapText="1"/>
    </xf>
    <xf numFmtId="164" fontId="9" fillId="2" borderId="39" xfId="0" applyNumberFormat="1" applyFont="1" applyFill="1" applyBorder="1" applyAlignment="1">
      <alignment vertical="center" wrapText="1"/>
    </xf>
    <xf numFmtId="2" fontId="9" fillId="2" borderId="16" xfId="0" applyNumberFormat="1" applyFont="1" applyFill="1" applyBorder="1" applyAlignment="1">
      <alignment horizontal="left" vertical="center" wrapText="1"/>
    </xf>
    <xf numFmtId="2" fontId="9" fillId="2" borderId="16" xfId="0" applyNumberFormat="1" applyFont="1" applyFill="1" applyBorder="1" applyAlignment="1">
      <alignment horizontal="center" vertical="center" wrapText="1"/>
    </xf>
    <xf numFmtId="4" fontId="9" fillId="2" borderId="16" xfId="0" applyNumberFormat="1" applyFont="1" applyFill="1" applyBorder="1" applyAlignment="1">
      <alignment horizontal="left" vertical="center" wrapText="1"/>
    </xf>
    <xf numFmtId="2" fontId="9" fillId="2" borderId="10" xfId="0" applyNumberFormat="1" applyFont="1" applyFill="1" applyBorder="1" applyAlignment="1">
      <alignment horizontal="left" vertical="center" wrapText="1"/>
    </xf>
    <xf numFmtId="2" fontId="9" fillId="2" borderId="10" xfId="0" applyNumberFormat="1" applyFont="1" applyFill="1" applyBorder="1" applyAlignment="1">
      <alignment horizontal="center" vertical="center" wrapText="1"/>
    </xf>
    <xf numFmtId="4" fontId="9" fillId="2" borderId="10" xfId="0" applyNumberFormat="1" applyFont="1" applyFill="1" applyBorder="1" applyAlignment="1">
      <alignment horizontal="left" vertical="center" wrapText="1"/>
    </xf>
    <xf numFmtId="1" fontId="9" fillId="2" borderId="10" xfId="0" applyNumberFormat="1" applyFont="1" applyFill="1" applyBorder="1" applyAlignment="1">
      <alignment horizontal="right" vertical="center" wrapText="1"/>
    </xf>
    <xf numFmtId="2" fontId="9" fillId="2" borderId="10" xfId="0" applyNumberFormat="1" applyFont="1" applyFill="1" applyBorder="1" applyAlignment="1">
      <alignment vertical="center" wrapText="1"/>
    </xf>
    <xf numFmtId="4" fontId="9" fillId="2" borderId="10" xfId="0" applyNumberFormat="1" applyFont="1" applyFill="1" applyBorder="1" applyAlignment="1">
      <alignment vertical="center" wrapText="1"/>
    </xf>
    <xf numFmtId="2" fontId="9" fillId="2" borderId="13" xfId="0" applyNumberFormat="1" applyFont="1" applyFill="1" applyBorder="1" applyAlignment="1">
      <alignment horizontal="left" vertical="center" wrapText="1"/>
    </xf>
    <xf numFmtId="2" fontId="9" fillId="2" borderId="13" xfId="0" applyNumberFormat="1" applyFont="1" applyFill="1" applyBorder="1" applyAlignment="1">
      <alignment horizontal="center" vertical="center" wrapText="1"/>
    </xf>
    <xf numFmtId="4" fontId="5" fillId="2" borderId="23" xfId="0" applyNumberFormat="1" applyFont="1" applyFill="1" applyBorder="1" applyAlignment="1">
      <alignment horizontal="right" wrapText="1"/>
    </xf>
    <xf numFmtId="0" fontId="5" fillId="0" borderId="15" xfId="0" applyFont="1" applyBorder="1" applyAlignment="1">
      <alignment horizontal="center" vertical="center" wrapText="1"/>
    </xf>
    <xf numFmtId="0" fontId="5" fillId="0" borderId="16" xfId="0" applyFont="1" applyBorder="1" applyAlignment="1">
      <alignment horizontal="right" wrapText="1"/>
    </xf>
    <xf numFmtId="4" fontId="5" fillId="2" borderId="0" xfId="0" applyNumberFormat="1" applyFont="1" applyFill="1" applyAlignment="1">
      <alignment vertical="center" wrapText="1"/>
    </xf>
    <xf numFmtId="2" fontId="9" fillId="2" borderId="0" xfId="0" applyNumberFormat="1" applyFont="1" applyFill="1" applyAlignment="1">
      <alignment horizontal="left" vertical="center" wrapText="1"/>
    </xf>
    <xf numFmtId="0" fontId="4" fillId="2" borderId="0" xfId="0" applyFont="1" applyFill="1" applyAlignment="1">
      <alignment horizontal="center" vertical="center" wrapText="1"/>
    </xf>
    <xf numFmtId="4" fontId="9" fillId="2" borderId="0" xfId="0" applyNumberFormat="1" applyFont="1" applyFill="1" applyAlignment="1">
      <alignment horizontal="left" vertical="center" wrapText="1"/>
    </xf>
    <xf numFmtId="1" fontId="9" fillId="2" borderId="0" xfId="0" applyNumberFormat="1" applyFont="1" applyFill="1" applyAlignment="1">
      <alignment horizontal="left" vertical="center" wrapText="1"/>
    </xf>
    <xf numFmtId="4" fontId="5" fillId="2" borderId="34" xfId="0" applyNumberFormat="1" applyFont="1" applyFill="1" applyBorder="1" applyAlignment="1">
      <alignment horizontal="right" wrapText="1"/>
    </xf>
    <xf numFmtId="4" fontId="3" fillId="2" borderId="36" xfId="0" applyNumberFormat="1" applyFont="1" applyFill="1" applyBorder="1" applyAlignment="1">
      <alignment horizontal="right" vertical="center" wrapText="1"/>
    </xf>
    <xf numFmtId="2" fontId="5" fillId="2" borderId="47" xfId="0" applyNumberFormat="1" applyFont="1" applyFill="1" applyBorder="1" applyAlignment="1">
      <alignment horizontal="right" wrapText="1"/>
    </xf>
    <xf numFmtId="2" fontId="5" fillId="2" borderId="31" xfId="0" applyNumberFormat="1" applyFont="1" applyFill="1" applyBorder="1" applyAlignment="1">
      <alignment horizontal="right" wrapText="1"/>
    </xf>
    <xf numFmtId="2" fontId="5" fillId="2" borderId="26" xfId="0" applyNumberFormat="1" applyFont="1" applyFill="1" applyBorder="1" applyAlignment="1">
      <alignment horizontal="right" wrapText="1"/>
    </xf>
    <xf numFmtId="0" fontId="5" fillId="2" borderId="0" xfId="0" applyFont="1" applyFill="1" applyAlignment="1">
      <alignment vertical="center" wrapText="1"/>
    </xf>
    <xf numFmtId="0" fontId="5" fillId="2" borderId="42" xfId="0" applyFont="1" applyFill="1" applyBorder="1" applyAlignment="1">
      <alignment vertical="center" wrapText="1"/>
    </xf>
    <xf numFmtId="0" fontId="9"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4" fontId="3" fillId="2" borderId="54" xfId="0" applyNumberFormat="1" applyFont="1" applyFill="1" applyBorder="1" applyAlignment="1">
      <alignment horizontal="right" vertical="center" wrapText="1"/>
    </xf>
    <xf numFmtId="164" fontId="6" fillId="3" borderId="23" xfId="4" applyNumberFormat="1" applyFont="1" applyFill="1" applyBorder="1"/>
    <xf numFmtId="164" fontId="6" fillId="3" borderId="28" xfId="4" applyNumberFormat="1" applyFont="1" applyFill="1" applyBorder="1"/>
    <xf numFmtId="164" fontId="6" fillId="3" borderId="29" xfId="4" applyNumberFormat="1" applyFont="1" applyFill="1" applyBorder="1"/>
    <xf numFmtId="164" fontId="6" fillId="3" borderId="43" xfId="4" applyNumberFormat="1" applyFont="1" applyFill="1" applyBorder="1"/>
    <xf numFmtId="164" fontId="6" fillId="3" borderId="55" xfId="4" applyNumberFormat="1" applyFont="1" applyFill="1" applyBorder="1"/>
    <xf numFmtId="164" fontId="6" fillId="3" borderId="20" xfId="4" applyNumberFormat="1" applyFont="1" applyFill="1" applyBorder="1"/>
    <xf numFmtId="164" fontId="0" fillId="2" borderId="0" xfId="0" applyNumberFormat="1" applyFill="1"/>
    <xf numFmtId="0" fontId="9" fillId="2" borderId="5" xfId="0" applyFont="1" applyFill="1" applyBorder="1" applyAlignment="1">
      <alignment horizontal="center" vertical="center" wrapText="1"/>
    </xf>
    <xf numFmtId="4" fontId="5" fillId="0" borderId="13" xfId="0" applyNumberFormat="1" applyFont="1" applyBorder="1" applyAlignment="1">
      <alignment wrapText="1"/>
    </xf>
    <xf numFmtId="2" fontId="3" fillId="2" borderId="13" xfId="0" applyNumberFormat="1" applyFont="1" applyFill="1" applyBorder="1" applyAlignment="1">
      <alignment vertical="center" wrapText="1"/>
    </xf>
    <xf numFmtId="4" fontId="3" fillId="2" borderId="13" xfId="0" applyNumberFormat="1" applyFont="1" applyFill="1" applyBorder="1" applyAlignment="1">
      <alignment vertical="center" wrapText="1"/>
    </xf>
    <xf numFmtId="164" fontId="3" fillId="2" borderId="17" xfId="0" applyNumberFormat="1" applyFont="1" applyFill="1" applyBorder="1" applyAlignment="1">
      <alignment vertical="center" wrapText="1"/>
    </xf>
    <xf numFmtId="164" fontId="3" fillId="2" borderId="11" xfId="0" applyNumberFormat="1" applyFont="1" applyFill="1" applyBorder="1" applyAlignment="1">
      <alignment vertical="center" wrapText="1"/>
    </xf>
    <xf numFmtId="164" fontId="3" fillId="2" borderId="14" xfId="0" applyNumberFormat="1" applyFont="1" applyFill="1" applyBorder="1" applyAlignment="1">
      <alignment vertical="center" wrapText="1"/>
    </xf>
    <xf numFmtId="4" fontId="3" fillId="2" borderId="17" xfId="0" applyNumberFormat="1" applyFont="1" applyFill="1" applyBorder="1" applyAlignment="1">
      <alignment vertical="center" wrapText="1"/>
    </xf>
    <xf numFmtId="4" fontId="3" fillId="2" borderId="11" xfId="0" applyNumberFormat="1" applyFont="1" applyFill="1" applyBorder="1" applyAlignment="1">
      <alignment vertical="center" wrapText="1"/>
    </xf>
    <xf numFmtId="4" fontId="3" fillId="2" borderId="14" xfId="0" applyNumberFormat="1" applyFont="1" applyFill="1" applyBorder="1" applyAlignment="1">
      <alignment vertical="center" wrapText="1"/>
    </xf>
    <xf numFmtId="4" fontId="3" fillId="2" borderId="6" xfId="0" applyNumberFormat="1" applyFont="1" applyFill="1" applyBorder="1" applyAlignment="1">
      <alignment vertical="center" wrapText="1"/>
    </xf>
    <xf numFmtId="4" fontId="3" fillId="2" borderId="40" xfId="0" applyNumberFormat="1" applyFont="1" applyFill="1" applyBorder="1" applyAlignment="1">
      <alignment vertical="center" wrapText="1"/>
    </xf>
    <xf numFmtId="0" fontId="5" fillId="2" borderId="7" xfId="0" applyFont="1" applyFill="1" applyBorder="1" applyAlignment="1">
      <alignment horizontal="center" vertical="center" wrapText="1"/>
    </xf>
    <xf numFmtId="0" fontId="11" fillId="2" borderId="8" xfId="0" applyFont="1" applyFill="1" applyBorder="1" applyAlignment="1">
      <alignment vertical="center" wrapText="1"/>
    </xf>
    <xf numFmtId="4" fontId="5" fillId="2" borderId="8" xfId="0" applyNumberFormat="1" applyFont="1" applyFill="1" applyBorder="1" applyAlignment="1">
      <alignment horizontal="right" wrapText="1"/>
    </xf>
    <xf numFmtId="4" fontId="5" fillId="2" borderId="35" xfId="0" applyNumberFormat="1" applyFont="1" applyFill="1" applyBorder="1" applyAlignment="1">
      <alignment horizontal="right" wrapText="1"/>
    </xf>
    <xf numFmtId="0" fontId="11" fillId="2" borderId="22" xfId="0" applyFont="1" applyFill="1" applyBorder="1" applyAlignment="1">
      <alignment horizontal="right" wrapText="1"/>
    </xf>
    <xf numFmtId="164" fontId="3" fillId="2" borderId="14" xfId="0" applyNumberFormat="1" applyFont="1" applyFill="1" applyBorder="1" applyAlignment="1">
      <alignment horizontal="right" vertical="center" wrapText="1"/>
    </xf>
    <xf numFmtId="0" fontId="5" fillId="2" borderId="13" xfId="0" applyFont="1" applyFill="1" applyBorder="1" applyAlignment="1">
      <alignment horizontal="left" vertical="center" wrapText="1"/>
    </xf>
    <xf numFmtId="1" fontId="5" fillId="2" borderId="30" xfId="0" applyNumberFormat="1" applyFont="1" applyFill="1" applyBorder="1" applyAlignment="1">
      <alignment horizontal="center" vertical="center" wrapText="1"/>
    </xf>
    <xf numFmtId="49" fontId="5" fillId="2" borderId="38" xfId="0" applyNumberFormat="1" applyFont="1" applyFill="1" applyBorder="1" applyAlignment="1">
      <alignment horizontal="center" vertical="center" wrapText="1"/>
    </xf>
    <xf numFmtId="0" fontId="5" fillId="2" borderId="38" xfId="0" applyFont="1" applyFill="1" applyBorder="1" applyAlignment="1">
      <alignment vertical="center" wrapText="1"/>
    </xf>
    <xf numFmtId="0" fontId="11" fillId="2" borderId="38" xfId="0" applyFont="1" applyFill="1" applyBorder="1" applyAlignment="1">
      <alignment horizontal="right" wrapText="1"/>
    </xf>
    <xf numFmtId="164" fontId="5" fillId="2" borderId="38" xfId="0" applyNumberFormat="1" applyFont="1" applyFill="1" applyBorder="1" applyAlignment="1">
      <alignment horizontal="right" wrapText="1"/>
    </xf>
    <xf numFmtId="164" fontId="5" fillId="2" borderId="36" xfId="0" applyNumberFormat="1" applyFont="1" applyFill="1" applyBorder="1" applyAlignment="1">
      <alignment horizontal="right" wrapText="1"/>
    </xf>
    <xf numFmtId="164" fontId="5" fillId="2" borderId="54" xfId="0" applyNumberFormat="1" applyFont="1" applyFill="1" applyBorder="1" applyAlignment="1">
      <alignment horizontal="right" vertical="center" wrapText="1"/>
    </xf>
    <xf numFmtId="0" fontId="11" fillId="0" borderId="10" xfId="0" applyFont="1" applyBorder="1" applyAlignment="1">
      <alignment vertical="center" wrapText="1"/>
    </xf>
    <xf numFmtId="0" fontId="11" fillId="0" borderId="10" xfId="0" applyFont="1" applyBorder="1" applyAlignment="1">
      <alignment horizontal="right"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right" wrapText="1"/>
    </xf>
    <xf numFmtId="43" fontId="5" fillId="2" borderId="39" xfId="0" applyNumberFormat="1" applyFont="1" applyFill="1" applyBorder="1" applyAlignment="1">
      <alignment horizontal="right" wrapText="1"/>
    </xf>
    <xf numFmtId="164" fontId="5" fillId="2" borderId="24" xfId="0" applyNumberFormat="1" applyFont="1" applyFill="1" applyBorder="1" applyAlignment="1">
      <alignment horizontal="right" vertical="center" wrapText="1"/>
    </xf>
    <xf numFmtId="4" fontId="5" fillId="2" borderId="17" xfId="0" applyNumberFormat="1" applyFont="1" applyFill="1" applyBorder="1" applyAlignment="1">
      <alignment vertical="center" wrapText="1"/>
    </xf>
    <xf numFmtId="4" fontId="5" fillId="2" borderId="11" xfId="0" applyNumberFormat="1" applyFont="1" applyFill="1" applyBorder="1" applyAlignment="1">
      <alignment vertical="center" wrapText="1"/>
    </xf>
    <xf numFmtId="4" fontId="5" fillId="2" borderId="14" xfId="0" applyNumberFormat="1" applyFont="1" applyFill="1" applyBorder="1" applyAlignment="1">
      <alignment vertical="center" wrapText="1"/>
    </xf>
    <xf numFmtId="4" fontId="9" fillId="2" borderId="44" xfId="0" applyNumberFormat="1" applyFont="1" applyFill="1" applyBorder="1" applyAlignment="1">
      <alignment vertical="center" wrapText="1"/>
    </xf>
    <xf numFmtId="4" fontId="3" fillId="2" borderId="0" xfId="0" applyNumberFormat="1" applyFont="1" applyFill="1" applyAlignment="1">
      <alignment vertical="center" wrapText="1"/>
    </xf>
    <xf numFmtId="4" fontId="3" fillId="2" borderId="54" xfId="0" applyNumberFormat="1" applyFont="1" applyFill="1" applyBorder="1" applyAlignment="1">
      <alignment vertical="center" wrapText="1"/>
    </xf>
    <xf numFmtId="4" fontId="3" fillId="2" borderId="44" xfId="0" applyNumberFormat="1" applyFont="1" applyFill="1" applyBorder="1" applyAlignment="1">
      <alignment vertical="center" wrapText="1"/>
    </xf>
    <xf numFmtId="4" fontId="9" fillId="2" borderId="17" xfId="0" applyNumberFormat="1" applyFont="1" applyFill="1" applyBorder="1" applyAlignment="1">
      <alignment vertical="center" wrapText="1"/>
    </xf>
    <xf numFmtId="4" fontId="9" fillId="2" borderId="11" xfId="0" applyNumberFormat="1" applyFont="1" applyFill="1" applyBorder="1" applyAlignment="1">
      <alignment vertical="center" wrapText="1"/>
    </xf>
    <xf numFmtId="4" fontId="9" fillId="2" borderId="14" xfId="0" applyNumberFormat="1" applyFont="1" applyFill="1" applyBorder="1" applyAlignment="1">
      <alignment vertical="center" wrapText="1"/>
    </xf>
    <xf numFmtId="4" fontId="9" fillId="2" borderId="39" xfId="0" applyNumberFormat="1" applyFont="1" applyFill="1" applyBorder="1" applyAlignment="1">
      <alignment vertical="center" wrapText="1"/>
    </xf>
    <xf numFmtId="1" fontId="5" fillId="2" borderId="32" xfId="0" applyNumberFormat="1" applyFont="1" applyFill="1" applyBorder="1" applyAlignment="1">
      <alignment horizontal="center" vertical="center" wrapText="1"/>
    </xf>
    <xf numFmtId="0" fontId="5" fillId="2" borderId="33" xfId="0" applyFont="1" applyFill="1" applyBorder="1" applyAlignment="1">
      <alignment vertical="center" wrapText="1"/>
    </xf>
    <xf numFmtId="43" fontId="5" fillId="2" borderId="33" xfId="0" applyNumberFormat="1" applyFont="1" applyFill="1" applyBorder="1" applyAlignment="1">
      <alignment horizontal="right" wrapText="1"/>
    </xf>
    <xf numFmtId="164" fontId="5" fillId="2" borderId="34" xfId="0" applyNumberFormat="1" applyFont="1" applyFill="1" applyBorder="1" applyAlignment="1">
      <alignment horizontal="right" wrapText="1"/>
    </xf>
    <xf numFmtId="1" fontId="13" fillId="2" borderId="5" xfId="0" applyNumberFormat="1" applyFont="1" applyFill="1" applyBorder="1" applyAlignment="1">
      <alignment horizontal="right" vertical="center" wrapText="1"/>
    </xf>
    <xf numFmtId="4" fontId="14" fillId="2" borderId="5" xfId="0" applyNumberFormat="1" applyFont="1" applyFill="1" applyBorder="1" applyAlignment="1">
      <alignment vertical="center" wrapText="1"/>
    </xf>
    <xf numFmtId="3" fontId="5" fillId="2" borderId="32" xfId="0" applyNumberFormat="1" applyFont="1" applyFill="1" applyBorder="1" applyAlignment="1">
      <alignment horizontal="center" vertical="center" wrapText="1"/>
    </xf>
    <xf numFmtId="0" fontId="5" fillId="2" borderId="33" xfId="0" applyFont="1" applyFill="1" applyBorder="1" applyAlignment="1">
      <alignment horizontal="center" vertical="center" wrapText="1"/>
    </xf>
    <xf numFmtId="43" fontId="5" fillId="2" borderId="38" xfId="0" applyNumberFormat="1" applyFont="1" applyFill="1" applyBorder="1" applyAlignment="1">
      <alignment horizontal="right" wrapText="1"/>
    </xf>
    <xf numFmtId="4" fontId="3" fillId="2" borderId="6" xfId="0" applyNumberFormat="1" applyFont="1" applyFill="1" applyBorder="1" applyAlignment="1">
      <alignment horizontal="right" vertical="center" wrapText="1"/>
    </xf>
    <xf numFmtId="4" fontId="3" fillId="2" borderId="39" xfId="0" applyNumberFormat="1" applyFont="1" applyFill="1" applyBorder="1" applyAlignment="1">
      <alignment horizontal="righ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164" fontId="9" fillId="2" borderId="3" xfId="0" applyNumberFormat="1" applyFont="1" applyFill="1" applyBorder="1" applyAlignment="1">
      <alignment horizontal="left" vertical="top"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6" xfId="0" applyFont="1" applyFill="1" applyBorder="1" applyAlignment="1">
      <alignment horizontal="center" vertical="top"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2" fontId="9" fillId="2" borderId="53" xfId="0" applyNumberFormat="1" applyFont="1" applyFill="1" applyBorder="1" applyAlignment="1">
      <alignment horizontal="left" vertical="top" wrapText="1"/>
    </xf>
    <xf numFmtId="2" fontId="9" fillId="2" borderId="5" xfId="0" applyNumberFormat="1" applyFont="1" applyFill="1" applyBorder="1" applyAlignment="1">
      <alignment horizontal="left" vertical="top" wrapText="1"/>
    </xf>
    <xf numFmtId="2" fontId="9" fillId="2" borderId="52" xfId="0" applyNumberFormat="1" applyFont="1" applyFill="1" applyBorder="1" applyAlignment="1">
      <alignment horizontal="left" vertical="top" wrapText="1"/>
    </xf>
    <xf numFmtId="0" fontId="5" fillId="0" borderId="49" xfId="0" applyFont="1" applyBorder="1" applyAlignment="1">
      <alignment horizontal="left" vertical="center" wrapTex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3" fillId="2" borderId="1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18" xfId="0" applyFont="1" applyFill="1" applyBorder="1" applyAlignment="1">
      <alignment horizontal="right" vertical="center" wrapText="1"/>
    </xf>
    <xf numFmtId="0" fontId="3" fillId="2" borderId="19" xfId="0" applyFont="1" applyFill="1" applyBorder="1" applyAlignment="1">
      <alignment horizontal="right" vertical="center" wrapText="1"/>
    </xf>
    <xf numFmtId="0" fontId="3" fillId="2" borderId="46" xfId="0" applyFont="1" applyFill="1" applyBorder="1" applyAlignment="1">
      <alignment horizontal="right" vertical="center" wrapText="1"/>
    </xf>
    <xf numFmtId="0" fontId="3" fillId="2" borderId="18" xfId="0" applyFont="1" applyFill="1" applyBorder="1" applyAlignment="1">
      <alignment horizontal="right" wrapText="1"/>
    </xf>
    <xf numFmtId="0" fontId="3" fillId="2" borderId="19" xfId="0" applyFont="1" applyFill="1" applyBorder="1" applyAlignment="1">
      <alignment horizontal="right" wrapText="1"/>
    </xf>
    <xf numFmtId="0" fontId="3" fillId="2" borderId="40" xfId="0" applyFont="1" applyFill="1" applyBorder="1" applyAlignment="1">
      <alignment horizontal="right" wrapText="1"/>
    </xf>
    <xf numFmtId="2" fontId="9" fillId="2" borderId="28" xfId="0" applyNumberFormat="1" applyFont="1" applyFill="1" applyBorder="1" applyAlignment="1">
      <alignment horizontal="left" vertical="top" wrapText="1"/>
    </xf>
    <xf numFmtId="2" fontId="9" fillId="2" borderId="31" xfId="0" applyNumberFormat="1" applyFont="1" applyFill="1" applyBorder="1" applyAlignment="1">
      <alignment horizontal="left" vertical="top" wrapText="1"/>
    </xf>
    <xf numFmtId="2" fontId="9" fillId="2" borderId="26" xfId="0" applyNumberFormat="1" applyFont="1" applyFill="1" applyBorder="1" applyAlignment="1">
      <alignment horizontal="left" vertical="top" wrapText="1"/>
    </xf>
    <xf numFmtId="2" fontId="9" fillId="2" borderId="55" xfId="0" applyNumberFormat="1" applyFont="1" applyFill="1" applyBorder="1" applyAlignment="1">
      <alignment horizontal="left" vertical="top" wrapText="1"/>
    </xf>
    <xf numFmtId="2" fontId="9" fillId="2" borderId="19" xfId="0" applyNumberFormat="1" applyFont="1" applyFill="1" applyBorder="1" applyAlignment="1">
      <alignment horizontal="left" vertical="top" wrapText="1"/>
    </xf>
    <xf numFmtId="2" fontId="9" fillId="2" borderId="46" xfId="0" applyNumberFormat="1" applyFont="1" applyFill="1" applyBorder="1" applyAlignment="1">
      <alignment horizontal="left" vertical="top" wrapText="1"/>
    </xf>
    <xf numFmtId="0" fontId="3" fillId="2" borderId="4" xfId="0" applyFont="1" applyFill="1" applyBorder="1" applyAlignment="1">
      <alignment horizontal="right" vertical="center" wrapText="1"/>
    </xf>
    <xf numFmtId="0" fontId="3" fillId="2" borderId="5" xfId="0" applyFont="1" applyFill="1" applyBorder="1" applyAlignment="1">
      <alignment horizontal="right" vertical="center" wrapText="1"/>
    </xf>
    <xf numFmtId="2" fontId="9" fillId="2" borderId="13" xfId="0" applyNumberFormat="1" applyFont="1" applyFill="1" applyBorder="1" applyAlignment="1">
      <alignment horizontal="left" vertical="top" wrapText="1"/>
    </xf>
    <xf numFmtId="2" fontId="9" fillId="2" borderId="22" xfId="0" applyNumberFormat="1" applyFont="1" applyFill="1" applyBorder="1" applyAlignment="1">
      <alignment horizontal="left" vertical="top" wrapText="1"/>
    </xf>
    <xf numFmtId="2" fontId="3" fillId="2" borderId="4" xfId="0" applyNumberFormat="1" applyFont="1" applyFill="1" applyBorder="1" applyAlignment="1">
      <alignment horizontal="right" wrapText="1"/>
    </xf>
    <xf numFmtId="2" fontId="3" fillId="2" borderId="5" xfId="0" applyNumberFormat="1" applyFont="1" applyFill="1" applyBorder="1" applyAlignment="1">
      <alignment horizontal="right" wrapText="1"/>
    </xf>
    <xf numFmtId="2" fontId="3" fillId="2" borderId="52" xfId="0" applyNumberFormat="1" applyFont="1" applyFill="1" applyBorder="1" applyAlignment="1">
      <alignment horizontal="right" wrapText="1"/>
    </xf>
    <xf numFmtId="2" fontId="9" fillId="2" borderId="43" xfId="0" applyNumberFormat="1" applyFont="1" applyFill="1" applyBorder="1" applyAlignment="1">
      <alignment horizontal="left" vertical="top" wrapText="1"/>
    </xf>
    <xf numFmtId="2" fontId="9" fillId="2" borderId="16" xfId="0" applyNumberFormat="1" applyFont="1" applyFill="1" applyBorder="1" applyAlignment="1">
      <alignment horizontal="left" vertical="top" wrapText="1"/>
    </xf>
    <xf numFmtId="2" fontId="9" fillId="2" borderId="10" xfId="0" applyNumberFormat="1" applyFont="1" applyFill="1" applyBorder="1" applyAlignment="1">
      <alignment horizontal="left" vertical="top" wrapText="1"/>
    </xf>
    <xf numFmtId="0" fontId="3" fillId="2" borderId="5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2" fontId="3" fillId="2" borderId="43" xfId="0" applyNumberFormat="1" applyFont="1" applyFill="1" applyBorder="1" applyAlignment="1">
      <alignment horizontal="left" vertical="center" wrapText="1"/>
    </xf>
    <xf numFmtId="0" fontId="3" fillId="2" borderId="41"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27" fillId="2" borderId="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6" xfId="0" applyFont="1" applyFill="1" applyBorder="1" applyAlignment="1">
      <alignment horizontal="center" vertical="top" wrapText="1"/>
    </xf>
    <xf numFmtId="0" fontId="26" fillId="2" borderId="5" xfId="0" applyFont="1" applyFill="1" applyBorder="1" applyAlignment="1">
      <alignment horizontal="center" vertical="top" wrapText="1"/>
    </xf>
    <xf numFmtId="0" fontId="26" fillId="2" borderId="6" xfId="0" applyFont="1" applyFill="1" applyBorder="1" applyAlignment="1">
      <alignment horizontal="center" vertical="top" wrapText="1"/>
    </xf>
    <xf numFmtId="2" fontId="3" fillId="2" borderId="43" xfId="0" applyNumberFormat="1" applyFont="1" applyFill="1" applyBorder="1" applyAlignment="1">
      <alignment horizontal="left" vertical="top" wrapText="1"/>
    </xf>
    <xf numFmtId="2" fontId="3" fillId="2" borderId="6" xfId="0" applyNumberFormat="1" applyFont="1" applyFill="1" applyBorder="1" applyAlignment="1">
      <alignment horizontal="right" wrapText="1"/>
    </xf>
    <xf numFmtId="0" fontId="3" fillId="2" borderId="45" xfId="0" applyFont="1" applyFill="1" applyBorder="1" applyAlignment="1">
      <alignment horizontal="right"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164" fontId="3" fillId="2" borderId="3" xfId="0" applyNumberFormat="1" applyFont="1" applyFill="1" applyBorder="1" applyAlignment="1">
      <alignment horizontal="left" vertical="top" wrapText="1"/>
    </xf>
    <xf numFmtId="0" fontId="3" fillId="2" borderId="40" xfId="0" applyFont="1" applyFill="1" applyBorder="1" applyAlignment="1">
      <alignment horizontal="right" vertical="center" wrapText="1"/>
    </xf>
    <xf numFmtId="0" fontId="19" fillId="0" borderId="42" xfId="4" applyFont="1" applyBorder="1" applyAlignment="1">
      <alignment horizontal="right"/>
    </xf>
    <xf numFmtId="0" fontId="19" fillId="0" borderId="43" xfId="4" applyFont="1" applyBorder="1" applyAlignment="1">
      <alignment horizontal="right"/>
    </xf>
    <xf numFmtId="0" fontId="19" fillId="0" borderId="55" xfId="4" applyFont="1" applyBorder="1" applyAlignment="1">
      <alignment horizontal="right"/>
    </xf>
    <xf numFmtId="0" fontId="6" fillId="3" borderId="21" xfId="4" applyFont="1" applyFill="1" applyBorder="1" applyAlignment="1">
      <alignment horizontal="left" vertical="center"/>
    </xf>
    <xf numFmtId="0" fontId="9" fillId="3" borderId="22" xfId="4" applyFont="1" applyFill="1" applyBorder="1" applyAlignment="1">
      <alignment horizontal="left" vertical="center"/>
    </xf>
    <xf numFmtId="0" fontId="6" fillId="0" borderId="7" xfId="4" applyFont="1" applyBorder="1" applyAlignment="1">
      <alignment horizontal="left" wrapText="1"/>
    </xf>
    <xf numFmtId="0" fontId="6" fillId="0" borderId="8" xfId="4" applyFont="1" applyBorder="1" applyAlignment="1">
      <alignment horizontal="left" wrapText="1"/>
    </xf>
    <xf numFmtId="0" fontId="6" fillId="0" borderId="9" xfId="4" applyFont="1" applyBorder="1" applyAlignment="1">
      <alignment horizontal="left" wrapText="1"/>
    </xf>
    <xf numFmtId="0" fontId="6" fillId="0" borderId="10" xfId="4" applyFont="1" applyBorder="1" applyAlignment="1">
      <alignment horizontal="left" wrapText="1"/>
    </xf>
    <xf numFmtId="0" fontId="6" fillId="3" borderId="25" xfId="4" applyFont="1" applyFill="1" applyBorder="1" applyAlignment="1">
      <alignment horizontal="left" vertical="center"/>
    </xf>
    <xf numFmtId="0" fontId="9" fillId="3" borderId="23" xfId="4" applyFont="1" applyFill="1" applyBorder="1" applyAlignment="1">
      <alignment horizontal="left" vertical="center"/>
    </xf>
    <xf numFmtId="0" fontId="6" fillId="3" borderId="42" xfId="4" applyFont="1" applyFill="1" applyBorder="1" applyAlignment="1">
      <alignment horizontal="left" vertical="center"/>
    </xf>
    <xf numFmtId="0" fontId="9" fillId="3" borderId="43" xfId="4" applyFont="1" applyFill="1" applyBorder="1" applyAlignment="1">
      <alignment horizontal="left" vertical="center"/>
    </xf>
    <xf numFmtId="0" fontId="6" fillId="0" borderId="12" xfId="4" applyFont="1" applyBorder="1" applyAlignment="1">
      <alignment horizontal="left" vertical="center"/>
    </xf>
    <xf numFmtId="0" fontId="6" fillId="0" borderId="13" xfId="4" applyFont="1" applyBorder="1" applyAlignment="1">
      <alignment horizontal="left" vertical="center"/>
    </xf>
    <xf numFmtId="0" fontId="6" fillId="0" borderId="15" xfId="4" applyFont="1" applyBorder="1" applyAlignment="1">
      <alignment horizontal="left" wrapText="1"/>
    </xf>
    <xf numFmtId="0" fontId="6" fillId="0" borderId="16" xfId="4" applyFont="1" applyBorder="1" applyAlignment="1">
      <alignment horizontal="left" wrapText="1"/>
    </xf>
    <xf numFmtId="0" fontId="9" fillId="0" borderId="21"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39" xfId="4" applyFont="1" applyBorder="1" applyAlignment="1">
      <alignment horizontal="center" vertical="center" wrapText="1"/>
    </xf>
    <xf numFmtId="2" fontId="3" fillId="3" borderId="30" xfId="4" applyNumberFormat="1" applyFont="1" applyFill="1" applyBorder="1" applyAlignment="1">
      <alignment horizontal="center" vertical="center"/>
    </xf>
    <xf numFmtId="2" fontId="3" fillId="3" borderId="38" xfId="4" applyNumberFormat="1" applyFont="1" applyFill="1" applyBorder="1" applyAlignment="1">
      <alignment horizontal="center" vertical="center"/>
    </xf>
    <xf numFmtId="2" fontId="3" fillId="3" borderId="36" xfId="4" applyNumberFormat="1" applyFont="1" applyFill="1" applyBorder="1" applyAlignment="1">
      <alignment horizontal="center" vertical="center"/>
    </xf>
    <xf numFmtId="2" fontId="6" fillId="0" borderId="25" xfId="4" applyNumberFormat="1" applyFont="1" applyBorder="1" applyAlignment="1">
      <alignment horizontal="center" vertical="center"/>
    </xf>
    <xf numFmtId="2" fontId="6" fillId="0" borderId="23" xfId="4" applyNumberFormat="1" applyFont="1" applyBorder="1" applyAlignment="1">
      <alignment horizontal="center" vertical="center"/>
    </xf>
    <xf numFmtId="40" fontId="5" fillId="2" borderId="16" xfId="0" applyNumberFormat="1" applyFont="1" applyFill="1" applyBorder="1" applyAlignment="1">
      <alignment horizontal="right" wrapText="1"/>
    </xf>
    <xf numFmtId="40" fontId="5" fillId="2" borderId="16" xfId="0" applyNumberFormat="1" applyFont="1" applyFill="1" applyBorder="1" applyAlignment="1">
      <alignment horizontal="center" vertical="center" wrapText="1"/>
    </xf>
    <xf numFmtId="40" fontId="5" fillId="2" borderId="16" xfId="0" applyNumberFormat="1" applyFont="1" applyFill="1" applyBorder="1" applyAlignment="1">
      <alignment vertical="center" wrapText="1"/>
    </xf>
    <xf numFmtId="40" fontId="5" fillId="2" borderId="17" xfId="0" applyNumberFormat="1" applyFont="1" applyFill="1" applyBorder="1" applyAlignment="1">
      <alignment horizontal="right" wrapText="1"/>
    </xf>
    <xf numFmtId="40" fontId="5" fillId="2" borderId="10" xfId="0" applyNumberFormat="1" applyFont="1" applyFill="1" applyBorder="1" applyAlignment="1">
      <alignment horizontal="center" vertical="center" wrapText="1"/>
    </xf>
    <xf numFmtId="40" fontId="5" fillId="2" borderId="10" xfId="0" applyNumberFormat="1" applyFont="1" applyFill="1" applyBorder="1" applyAlignment="1">
      <alignment vertical="center" wrapText="1"/>
    </xf>
    <xf numFmtId="40" fontId="5" fillId="2" borderId="10" xfId="0" applyNumberFormat="1" applyFont="1" applyFill="1" applyBorder="1" applyAlignment="1">
      <alignment horizontal="right" wrapText="1"/>
    </xf>
    <xf numFmtId="40" fontId="5" fillId="2" borderId="11" xfId="0" applyNumberFormat="1" applyFont="1" applyFill="1" applyBorder="1" applyAlignment="1">
      <alignment horizontal="right" wrapText="1"/>
    </xf>
    <xf numFmtId="40" fontId="5" fillId="0" borderId="13" xfId="0" applyNumberFormat="1" applyFont="1" applyBorder="1" applyAlignment="1">
      <alignment horizontal="center" vertical="center" wrapText="1"/>
    </xf>
    <xf numFmtId="40" fontId="5" fillId="0" borderId="13" xfId="0" applyNumberFormat="1" applyFont="1" applyBorder="1" applyAlignment="1">
      <alignment vertical="top" wrapText="1"/>
    </xf>
    <xf numFmtId="40" fontId="5" fillId="0" borderId="13" xfId="0" applyNumberFormat="1" applyFont="1" applyBorder="1" applyAlignment="1">
      <alignment horizontal="right" wrapText="1"/>
    </xf>
    <xf numFmtId="40" fontId="5" fillId="0" borderId="13" xfId="0" applyNumberFormat="1" applyFont="1" applyBorder="1" applyAlignment="1">
      <alignment wrapText="1"/>
    </xf>
    <xf numFmtId="40" fontId="5" fillId="2" borderId="14" xfId="0" applyNumberFormat="1" applyFont="1" applyFill="1" applyBorder="1" applyAlignment="1">
      <alignment horizontal="right" wrapText="1"/>
    </xf>
    <xf numFmtId="49" fontId="5" fillId="2" borderId="15"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2" fontId="9" fillId="2" borderId="42" xfId="0" applyNumberFormat="1" applyFont="1" applyFill="1" applyBorder="1" applyAlignment="1">
      <alignment horizontal="center" vertical="center" wrapText="1"/>
    </xf>
    <xf numFmtId="0" fontId="9" fillId="2" borderId="43" xfId="0" applyFont="1" applyFill="1" applyBorder="1" applyAlignment="1">
      <alignment horizontal="center" vertical="center" wrapText="1"/>
    </xf>
    <xf numFmtId="0" fontId="3" fillId="2" borderId="43" xfId="0" applyFont="1" applyFill="1" applyBorder="1" applyAlignment="1">
      <alignment vertical="center" wrapText="1"/>
    </xf>
    <xf numFmtId="0" fontId="4" fillId="2" borderId="43" xfId="0" applyFont="1" applyFill="1" applyBorder="1" applyAlignment="1">
      <alignment horizontal="center" vertical="center" wrapText="1"/>
    </xf>
    <xf numFmtId="43" fontId="5" fillId="2" borderId="43" xfId="0" applyNumberFormat="1" applyFont="1" applyFill="1" applyBorder="1" applyAlignment="1">
      <alignment horizontal="right" wrapText="1"/>
    </xf>
    <xf numFmtId="164" fontId="5" fillId="2" borderId="43" xfId="0" applyNumberFormat="1" applyFont="1" applyFill="1" applyBorder="1" applyAlignment="1">
      <alignment horizontal="right" wrapText="1"/>
    </xf>
    <xf numFmtId="164" fontId="3" fillId="2" borderId="44" xfId="0" applyNumberFormat="1" applyFont="1" applyFill="1" applyBorder="1" applyAlignment="1">
      <alignment horizontal="right" vertical="center" wrapText="1"/>
    </xf>
    <xf numFmtId="3" fontId="5" fillId="2" borderId="15" xfId="0" applyNumberFormat="1" applyFont="1" applyFill="1" applyBorder="1" applyAlignment="1">
      <alignment horizontal="center" vertical="center" wrapText="1"/>
    </xf>
    <xf numFmtId="164" fontId="16" fillId="2" borderId="0" xfId="4" applyNumberFormat="1" applyFont="1" applyFill="1" applyBorder="1"/>
    <xf numFmtId="0" fontId="16" fillId="2" borderId="0" xfId="4" applyFont="1" applyFill="1" applyBorder="1"/>
    <xf numFmtId="167" fontId="3" fillId="2" borderId="0" xfId="4" applyNumberFormat="1" applyFont="1" applyFill="1" applyBorder="1"/>
  </cellXfs>
  <cellStyles count="5">
    <cellStyle name="Currency 2" xfId="2" xr:uid="{59D6B040-D701-46C6-B59B-DCE45F5E648E}"/>
    <cellStyle name="Normal" xfId="0" builtinId="0"/>
    <cellStyle name="Normal 2" xfId="4" xr:uid="{EC728B43-8B51-42B5-BCB3-DD64722B65A1}"/>
    <cellStyle name="Normal 3" xfId="1" xr:uid="{C85880A1-B84E-4774-9E52-72AE120D218E}"/>
    <cellStyle name="Normal 4" xfId="3" xr:uid="{04E734EF-0936-47C0-B295-88CB7C8996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202021\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9F521-3D63-42CB-89BF-4B10EBC784D7}">
  <sheetPr>
    <tabColor theme="0"/>
    <pageSetUpPr fitToPage="1"/>
  </sheetPr>
  <dimension ref="A1:AK188"/>
  <sheetViews>
    <sheetView view="pageBreakPreview" topLeftCell="A154" zoomScale="115" zoomScaleNormal="115" zoomScaleSheetLayoutView="115" zoomScalePageLayoutView="40" workbookViewId="0">
      <selection activeCell="D41" sqref="D41"/>
    </sheetView>
  </sheetViews>
  <sheetFormatPr defaultRowHeight="14.4"/>
  <cols>
    <col min="1" max="1" width="3.44140625" style="1" customWidth="1"/>
    <col min="2" max="2" width="7.6640625" style="67" customWidth="1"/>
    <col min="3" max="3" width="11.6640625" style="67" customWidth="1"/>
    <col min="4" max="4" width="64.88671875" style="68" customWidth="1"/>
    <col min="5" max="5" width="11" style="67" customWidth="1"/>
    <col min="6" max="6" width="15.44140625" style="19" customWidth="1"/>
    <col min="7" max="7" width="15.44140625" style="69" customWidth="1"/>
    <col min="8" max="8" width="22.88671875" style="70" customWidth="1"/>
    <col min="9" max="37" width="9.109375" style="2"/>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8" ht="84.75" customHeight="1" thickBot="1">
      <c r="B1" s="389" t="s">
        <v>195</v>
      </c>
      <c r="C1" s="390"/>
      <c r="D1" s="390"/>
      <c r="E1" s="390"/>
      <c r="F1" s="390"/>
      <c r="G1" s="390"/>
      <c r="H1" s="391"/>
    </row>
    <row r="2" spans="1:8" ht="16.8" thickBot="1">
      <c r="B2" s="392" t="s">
        <v>0</v>
      </c>
      <c r="C2" s="393"/>
      <c r="D2" s="393"/>
      <c r="E2" s="393"/>
      <c r="F2" s="393"/>
      <c r="G2" s="393"/>
      <c r="H2" s="394"/>
    </row>
    <row r="3" spans="1:8" ht="19.2" customHeight="1" thickBot="1">
      <c r="B3" s="395" t="s">
        <v>173</v>
      </c>
      <c r="C3" s="396"/>
      <c r="D3" s="396"/>
      <c r="E3" s="396"/>
      <c r="F3" s="396"/>
      <c r="G3" s="396"/>
      <c r="H3" s="397"/>
    </row>
    <row r="4" spans="1:8" ht="24" customHeight="1" thickBot="1">
      <c r="B4" s="34"/>
      <c r="C4" s="35"/>
      <c r="D4" s="398" t="s">
        <v>1</v>
      </c>
      <c r="E4" s="398"/>
      <c r="F4" s="398"/>
      <c r="G4" s="398"/>
      <c r="H4" s="399"/>
    </row>
    <row r="5" spans="1:8" ht="43.5" customHeight="1">
      <c r="A5" s="3"/>
      <c r="B5" s="36"/>
      <c r="C5" s="37" t="s">
        <v>2</v>
      </c>
      <c r="D5" s="400" t="s">
        <v>3</v>
      </c>
      <c r="E5" s="401"/>
      <c r="F5" s="401"/>
      <c r="G5" s="401"/>
      <c r="H5" s="402"/>
    </row>
    <row r="6" spans="1:8" ht="134.25" customHeight="1">
      <c r="A6" s="3"/>
      <c r="B6" s="38"/>
      <c r="C6" s="14" t="s">
        <v>4</v>
      </c>
      <c r="D6" s="387" t="s">
        <v>5</v>
      </c>
      <c r="E6" s="387"/>
      <c r="F6" s="387"/>
      <c r="G6" s="387"/>
      <c r="H6" s="388"/>
    </row>
    <row r="7" spans="1:8" ht="81" customHeight="1">
      <c r="A7" s="3"/>
      <c r="B7" s="91"/>
      <c r="C7" s="14" t="s">
        <v>6</v>
      </c>
      <c r="D7" s="387" t="s">
        <v>7</v>
      </c>
      <c r="E7" s="387"/>
      <c r="F7" s="387"/>
      <c r="G7" s="387"/>
      <c r="H7" s="388"/>
    </row>
    <row r="8" spans="1:8" ht="75.75" customHeight="1">
      <c r="A8" s="3"/>
      <c r="B8" s="91"/>
      <c r="C8" s="14" t="s">
        <v>8</v>
      </c>
      <c r="D8" s="387" t="s">
        <v>64</v>
      </c>
      <c r="E8" s="387"/>
      <c r="F8" s="387"/>
      <c r="G8" s="387"/>
      <c r="H8" s="388"/>
    </row>
    <row r="9" spans="1:8" ht="136.5" customHeight="1">
      <c r="A9" s="3"/>
      <c r="B9" s="91"/>
      <c r="C9" s="14" t="s">
        <v>9</v>
      </c>
      <c r="D9" s="387" t="s">
        <v>53</v>
      </c>
      <c r="E9" s="387"/>
      <c r="F9" s="387"/>
      <c r="G9" s="387"/>
      <c r="H9" s="388"/>
    </row>
    <row r="10" spans="1:8" ht="83.25" customHeight="1">
      <c r="A10" s="3"/>
      <c r="B10" s="91"/>
      <c r="C10" s="14" t="s">
        <v>10</v>
      </c>
      <c r="D10" s="387" t="s">
        <v>54</v>
      </c>
      <c r="E10" s="387"/>
      <c r="F10" s="387"/>
      <c r="G10" s="387"/>
      <c r="H10" s="388"/>
    </row>
    <row r="11" spans="1:8" ht="45" customHeight="1">
      <c r="A11" s="3"/>
      <c r="B11" s="91"/>
      <c r="C11" s="14" t="s">
        <v>11</v>
      </c>
      <c r="D11" s="387" t="s">
        <v>12</v>
      </c>
      <c r="E11" s="387"/>
      <c r="F11" s="387"/>
      <c r="G11" s="387"/>
      <c r="H11" s="388"/>
    </row>
    <row r="12" spans="1:8" ht="141" customHeight="1">
      <c r="A12" s="3"/>
      <c r="B12" s="91"/>
      <c r="C12" s="14" t="s">
        <v>13</v>
      </c>
      <c r="D12" s="387" t="s">
        <v>71</v>
      </c>
      <c r="E12" s="387"/>
      <c r="F12" s="387"/>
      <c r="G12" s="387"/>
      <c r="H12" s="388"/>
    </row>
    <row r="13" spans="1:8" ht="62.25" customHeight="1">
      <c r="A13" s="3"/>
      <c r="B13" s="91"/>
      <c r="C13" s="33" t="s">
        <v>14</v>
      </c>
      <c r="D13" s="387" t="s">
        <v>15</v>
      </c>
      <c r="E13" s="387"/>
      <c r="F13" s="387"/>
      <c r="G13" s="387"/>
      <c r="H13" s="388"/>
    </row>
    <row r="14" spans="1:8" ht="135.75" customHeight="1">
      <c r="A14" s="3"/>
      <c r="B14" s="91"/>
      <c r="C14" s="14" t="s">
        <v>16</v>
      </c>
      <c r="D14" s="406" t="s">
        <v>254</v>
      </c>
      <c r="E14" s="407"/>
      <c r="F14" s="407"/>
      <c r="G14" s="407"/>
      <c r="H14" s="408"/>
    </row>
    <row r="15" spans="1:8" ht="182.25" customHeight="1">
      <c r="A15" s="3"/>
      <c r="B15" s="91"/>
      <c r="C15" s="14" t="s">
        <v>17</v>
      </c>
      <c r="D15" s="387" t="s">
        <v>18</v>
      </c>
      <c r="E15" s="387"/>
      <c r="F15" s="387"/>
      <c r="G15" s="387"/>
      <c r="H15" s="388"/>
    </row>
    <row r="16" spans="1:8" ht="136.5" customHeight="1">
      <c r="A16" s="3"/>
      <c r="B16" s="91"/>
      <c r="C16" s="14" t="s">
        <v>19</v>
      </c>
      <c r="D16" s="387" t="s">
        <v>20</v>
      </c>
      <c r="E16" s="387"/>
      <c r="F16" s="387"/>
      <c r="G16" s="387"/>
      <c r="H16" s="388"/>
    </row>
    <row r="17" spans="1:37" ht="99" customHeight="1">
      <c r="A17" s="3"/>
      <c r="B17" s="91"/>
      <c r="C17" s="14" t="s">
        <v>21</v>
      </c>
      <c r="D17" s="387" t="s">
        <v>22</v>
      </c>
      <c r="E17" s="387"/>
      <c r="F17" s="387"/>
      <c r="G17" s="387"/>
      <c r="H17" s="388"/>
    </row>
    <row r="18" spans="1:37" ht="86.25" customHeight="1">
      <c r="A18" s="3"/>
      <c r="B18" s="91"/>
      <c r="C18" s="14" t="s">
        <v>23</v>
      </c>
      <c r="D18" s="387" t="s">
        <v>134</v>
      </c>
      <c r="E18" s="387"/>
      <c r="F18" s="387"/>
      <c r="G18" s="387"/>
      <c r="H18" s="388"/>
    </row>
    <row r="19" spans="1:37" ht="70.5" customHeight="1" thickBot="1">
      <c r="A19" s="3"/>
      <c r="B19" s="39"/>
      <c r="C19" s="40" t="s">
        <v>24</v>
      </c>
      <c r="D19" s="409" t="s">
        <v>65</v>
      </c>
      <c r="E19" s="409"/>
      <c r="F19" s="409"/>
      <c r="G19" s="409"/>
      <c r="H19" s="410"/>
    </row>
    <row r="20" spans="1:37" ht="16.2" thickBot="1">
      <c r="B20" s="41"/>
      <c r="C20" s="41"/>
      <c r="D20" s="41"/>
      <c r="E20" s="41"/>
      <c r="F20" s="4"/>
      <c r="G20" s="41"/>
      <c r="H20" s="41"/>
    </row>
    <row r="21" spans="1:37" ht="48.6">
      <c r="B21" s="36" t="s">
        <v>133</v>
      </c>
      <c r="C21" s="42" t="s">
        <v>48</v>
      </c>
      <c r="D21" s="42" t="s">
        <v>25</v>
      </c>
      <c r="E21" s="42" t="s">
        <v>26</v>
      </c>
      <c r="F21" s="5" t="s">
        <v>27</v>
      </c>
      <c r="G21" s="43" t="s">
        <v>28</v>
      </c>
      <c r="H21" s="44" t="s">
        <v>29</v>
      </c>
    </row>
    <row r="22" spans="1:37" ht="16.8" thickBot="1">
      <c r="B22" s="45">
        <v>1</v>
      </c>
      <c r="C22" s="22">
        <v>2</v>
      </c>
      <c r="D22" s="22">
        <v>3</v>
      </c>
      <c r="E22" s="22">
        <v>4</v>
      </c>
      <c r="F22" s="22">
        <v>5</v>
      </c>
      <c r="G22" s="46">
        <v>6</v>
      </c>
      <c r="H22" s="47">
        <v>7</v>
      </c>
    </row>
    <row r="23" spans="1:37" ht="16.8" thickBot="1">
      <c r="B23" s="48"/>
      <c r="C23" s="49"/>
      <c r="D23" s="126" t="s">
        <v>30</v>
      </c>
      <c r="E23" s="169"/>
      <c r="F23" s="50"/>
      <c r="G23" s="31"/>
      <c r="H23" s="32"/>
    </row>
    <row r="24" spans="1:37" ht="15.75" customHeight="1">
      <c r="B24" s="13">
        <v>1</v>
      </c>
      <c r="C24" s="92" t="s">
        <v>132</v>
      </c>
      <c r="D24" s="51" t="s">
        <v>31</v>
      </c>
      <c r="E24" s="164" t="s">
        <v>32</v>
      </c>
      <c r="F24" s="28">
        <v>1</v>
      </c>
      <c r="G24" s="28"/>
      <c r="H24" s="217">
        <f>F24*G24</f>
        <v>0</v>
      </c>
    </row>
    <row r="25" spans="1:37" ht="36" customHeight="1">
      <c r="B25" s="87">
        <v>2</v>
      </c>
      <c r="C25" s="86" t="s">
        <v>131</v>
      </c>
      <c r="D25" s="88" t="s">
        <v>33</v>
      </c>
      <c r="E25" s="145" t="s">
        <v>32</v>
      </c>
      <c r="F25" s="89">
        <v>1</v>
      </c>
      <c r="G25" s="89"/>
      <c r="H25" s="218">
        <f t="shared" ref="H25:H29" si="0">F25*G25</f>
        <v>0</v>
      </c>
    </row>
    <row r="26" spans="1:37" ht="22.5" customHeight="1">
      <c r="B26" s="87">
        <v>3</v>
      </c>
      <c r="C26" s="90" t="s">
        <v>130</v>
      </c>
      <c r="D26" s="53" t="s">
        <v>34</v>
      </c>
      <c r="E26" s="145" t="s">
        <v>32</v>
      </c>
      <c r="F26" s="89">
        <v>1</v>
      </c>
      <c r="G26" s="89"/>
      <c r="H26" s="218">
        <f t="shared" si="0"/>
        <v>0</v>
      </c>
    </row>
    <row r="27" spans="1:37" ht="36" customHeight="1">
      <c r="B27" s="87">
        <v>4</v>
      </c>
      <c r="C27" s="90" t="s">
        <v>129</v>
      </c>
      <c r="D27" s="53" t="s">
        <v>50</v>
      </c>
      <c r="E27" s="145" t="s">
        <v>32</v>
      </c>
      <c r="F27" s="89">
        <v>1</v>
      </c>
      <c r="G27" s="89"/>
      <c r="H27" s="218">
        <f t="shared" si="0"/>
        <v>0</v>
      </c>
    </row>
    <row r="28" spans="1:37" ht="65.400000000000006" customHeight="1">
      <c r="B28" s="87">
        <v>5</v>
      </c>
      <c r="C28" s="90" t="s">
        <v>128</v>
      </c>
      <c r="D28" s="53" t="s">
        <v>52</v>
      </c>
      <c r="E28" s="145" t="s">
        <v>32</v>
      </c>
      <c r="F28" s="89">
        <v>1</v>
      </c>
      <c r="G28" s="89"/>
      <c r="H28" s="218">
        <f t="shared" si="0"/>
        <v>0</v>
      </c>
    </row>
    <row r="29" spans="1:37" ht="36.75" customHeight="1" thickBot="1">
      <c r="B29" s="26">
        <v>6</v>
      </c>
      <c r="C29" s="55">
        <v>14</v>
      </c>
      <c r="D29" s="56" t="s">
        <v>66</v>
      </c>
      <c r="E29" s="161" t="s">
        <v>32</v>
      </c>
      <c r="F29" s="23">
        <v>1</v>
      </c>
      <c r="G29" s="23"/>
      <c r="H29" s="219">
        <f t="shared" si="0"/>
        <v>0</v>
      </c>
    </row>
    <row r="30" spans="1:37" ht="24.75" customHeight="1" thickBot="1">
      <c r="B30" s="58"/>
      <c r="C30" s="59"/>
      <c r="D30" s="59"/>
      <c r="E30" s="411" t="s">
        <v>49</v>
      </c>
      <c r="F30" s="411"/>
      <c r="G30" s="412"/>
      <c r="H30" s="259">
        <f>SUM(H24:H29)</f>
        <v>0</v>
      </c>
    </row>
    <row r="31" spans="1:37" s="7" customFormat="1" ht="16.8" thickBot="1">
      <c r="A31" s="6"/>
      <c r="B31" s="9"/>
      <c r="C31" s="10"/>
      <c r="D31" s="126" t="s">
        <v>35</v>
      </c>
      <c r="E31" s="11"/>
      <c r="F31" s="11"/>
      <c r="G31" s="11"/>
      <c r="H31" s="1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c r="A32" s="6"/>
      <c r="B32" s="13">
        <v>7</v>
      </c>
      <c r="C32" s="92" t="s">
        <v>58</v>
      </c>
      <c r="D32" s="61" t="s">
        <v>127</v>
      </c>
      <c r="E32" s="164" t="s">
        <v>83</v>
      </c>
      <c r="F32" s="28">
        <v>0.79</v>
      </c>
      <c r="G32" s="28"/>
      <c r="H32" s="217">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33.6" customHeight="1">
      <c r="A33" s="6"/>
      <c r="B33" s="87">
        <v>8</v>
      </c>
      <c r="C33" s="90" t="s">
        <v>126</v>
      </c>
      <c r="D33" s="8" t="s">
        <v>125</v>
      </c>
      <c r="E33" s="145" t="s">
        <v>83</v>
      </c>
      <c r="F33" s="89">
        <v>0.79</v>
      </c>
      <c r="G33" s="89"/>
      <c r="H33" s="218">
        <f>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6" customFormat="1" ht="63" customHeight="1">
      <c r="B34" s="87">
        <v>9</v>
      </c>
      <c r="C34" s="90" t="s">
        <v>59</v>
      </c>
      <c r="D34" s="8" t="s">
        <v>174</v>
      </c>
      <c r="E34" s="157" t="s">
        <v>37</v>
      </c>
      <c r="F34" s="89">
        <v>2700</v>
      </c>
      <c r="G34" s="89"/>
      <c r="H34" s="218">
        <f t="shared" ref="H34:H35" si="1">F34*G34</f>
        <v>0</v>
      </c>
    </row>
    <row r="35" spans="1:37" s="7" customFormat="1" ht="36" customHeight="1" thickBot="1">
      <c r="A35" s="6"/>
      <c r="B35" s="240">
        <v>10</v>
      </c>
      <c r="C35" s="267" t="s">
        <v>122</v>
      </c>
      <c r="D35" s="194" t="s">
        <v>238</v>
      </c>
      <c r="E35" s="161" t="s">
        <v>36</v>
      </c>
      <c r="F35" s="23">
        <v>31</v>
      </c>
      <c r="G35" s="23"/>
      <c r="H35" s="219">
        <f t="shared" si="1"/>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9.95" customHeight="1" thickBot="1">
      <c r="A36" s="6"/>
      <c r="B36" s="419" t="s">
        <v>39</v>
      </c>
      <c r="C36" s="420"/>
      <c r="D36" s="420"/>
      <c r="E36" s="420"/>
      <c r="F36" s="420"/>
      <c r="G36" s="421"/>
      <c r="H36" s="259">
        <f>SUM(H32:H35)</f>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16.2" customHeight="1" thickBot="1">
      <c r="A37" s="6"/>
      <c r="B37" s="281"/>
      <c r="C37" s="281"/>
      <c r="D37" s="271" t="s">
        <v>40</v>
      </c>
      <c r="E37" s="349"/>
      <c r="F37" s="282"/>
      <c r="G37" s="282"/>
      <c r="H37" s="283"/>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25" customFormat="1" ht="77.400000000000006" customHeight="1">
      <c r="A38" s="24"/>
      <c r="B38" s="345">
        <v>11</v>
      </c>
      <c r="C38" s="203" t="s">
        <v>60</v>
      </c>
      <c r="D38" s="346" t="s">
        <v>117</v>
      </c>
      <c r="E38" s="205" t="s">
        <v>38</v>
      </c>
      <c r="F38" s="347">
        <v>1012.6</v>
      </c>
      <c r="G38" s="347"/>
      <c r="H38" s="348">
        <f>F38*G38</f>
        <v>0</v>
      </c>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1:37" s="25" customFormat="1" ht="21.75" customHeight="1">
      <c r="A39" s="24"/>
      <c r="B39" s="87">
        <v>12</v>
      </c>
      <c r="C39" s="90" t="s">
        <v>61</v>
      </c>
      <c r="D39" s="27" t="s">
        <v>116</v>
      </c>
      <c r="E39" s="157" t="s">
        <v>37</v>
      </c>
      <c r="F39" s="89">
        <v>2803.6</v>
      </c>
      <c r="G39" s="347"/>
      <c r="H39" s="218">
        <f>F39*G39</f>
        <v>0</v>
      </c>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1:37" s="7" customFormat="1" ht="45" customHeight="1">
      <c r="A40" s="6"/>
      <c r="B40" s="87">
        <v>13</v>
      </c>
      <c r="C40" s="90" t="s">
        <v>115</v>
      </c>
      <c r="D40" s="27" t="s">
        <v>268</v>
      </c>
      <c r="E40" s="157" t="s">
        <v>38</v>
      </c>
      <c r="F40" s="89">
        <v>40.299999999999997</v>
      </c>
      <c r="G40" s="347"/>
      <c r="H40" s="218">
        <f>F40*G40</f>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74.25" customHeight="1" thickBot="1">
      <c r="A41" s="6"/>
      <c r="B41" s="26">
        <v>14</v>
      </c>
      <c r="C41" s="162" t="s">
        <v>175</v>
      </c>
      <c r="D41" s="129" t="s">
        <v>176</v>
      </c>
      <c r="E41" s="161" t="s">
        <v>88</v>
      </c>
      <c r="F41" s="23">
        <v>1</v>
      </c>
      <c r="G41" s="347"/>
      <c r="H41" s="311">
        <f>F41*G41</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7" customFormat="1" ht="21" customHeight="1" thickBot="1">
      <c r="A42" s="6"/>
      <c r="B42" s="413" t="s">
        <v>41</v>
      </c>
      <c r="C42" s="414"/>
      <c r="D42" s="414"/>
      <c r="E42" s="414"/>
      <c r="F42" s="414"/>
      <c r="G42" s="415"/>
      <c r="H42" s="325">
        <f>SUM(H38:H41)</f>
        <v>0</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7" customFormat="1" ht="16.95" customHeight="1" thickBot="1">
      <c r="A43" s="6"/>
      <c r="B43" s="62"/>
      <c r="C43" s="63"/>
      <c r="D43" s="126" t="s">
        <v>42</v>
      </c>
      <c r="E43" s="149"/>
      <c r="F43" s="15"/>
      <c r="G43" s="15"/>
      <c r="H43" s="14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s="7" customFormat="1" ht="73.2" customHeight="1">
      <c r="A44" s="6"/>
      <c r="B44" s="497">
        <v>15</v>
      </c>
      <c r="C44" s="485" t="s">
        <v>62</v>
      </c>
      <c r="D44" s="486" t="s">
        <v>267</v>
      </c>
      <c r="E44" s="484" t="s">
        <v>38</v>
      </c>
      <c r="F44" s="484">
        <v>527.70000000000005</v>
      </c>
      <c r="G44" s="93">
        <v>0</v>
      </c>
      <c r="H44" s="487">
        <f>(F44*G44)</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7" customFormat="1" ht="42.75" customHeight="1">
      <c r="A45" s="6"/>
      <c r="B45" s="498">
        <v>16</v>
      </c>
      <c r="C45" s="488" t="s">
        <v>63</v>
      </c>
      <c r="D45" s="489" t="s">
        <v>104</v>
      </c>
      <c r="E45" s="490" t="s">
        <v>37</v>
      </c>
      <c r="F45" s="490">
        <v>2850</v>
      </c>
      <c r="G45" s="85">
        <v>0</v>
      </c>
      <c r="H45" s="491">
        <f t="shared" ref="H45" si="2">(F45*G45)</f>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ht="38.25" customHeight="1" thickBot="1">
      <c r="A46" s="97"/>
      <c r="B46" s="499">
        <v>17</v>
      </c>
      <c r="C46" s="492" t="s">
        <v>103</v>
      </c>
      <c r="D46" s="493" t="s">
        <v>102</v>
      </c>
      <c r="E46" s="494" t="s">
        <v>36</v>
      </c>
      <c r="F46" s="495">
        <v>31</v>
      </c>
      <c r="G46" s="94">
        <v>0</v>
      </c>
      <c r="H46" s="496">
        <f t="shared" ref="H46" si="3">(F46*G46)</f>
        <v>0</v>
      </c>
      <c r="I46"/>
      <c r="J46"/>
      <c r="K46"/>
      <c r="L46"/>
      <c r="M46"/>
      <c r="N46"/>
      <c r="O46"/>
      <c r="P46"/>
      <c r="Q46"/>
      <c r="R46"/>
      <c r="S46"/>
      <c r="T46"/>
      <c r="U46"/>
      <c r="V46"/>
      <c r="W46"/>
      <c r="X46"/>
      <c r="Y46"/>
      <c r="Z46"/>
      <c r="AA46"/>
      <c r="AB46"/>
      <c r="AC46"/>
      <c r="AD46"/>
      <c r="AE46"/>
      <c r="AF46"/>
      <c r="AG46"/>
      <c r="AH46"/>
      <c r="AI46"/>
      <c r="AJ46"/>
      <c r="AK46"/>
    </row>
    <row r="47" spans="1:37" s="7" customFormat="1" ht="22.5" customHeight="1" thickBot="1">
      <c r="A47" s="6"/>
      <c r="B47" s="416" t="s">
        <v>43</v>
      </c>
      <c r="C47" s="417"/>
      <c r="D47" s="417"/>
      <c r="E47" s="417"/>
      <c r="F47" s="417"/>
      <c r="G47" s="418"/>
      <c r="H47" s="220">
        <f>SUM(H44:H46)</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ht="29.25" customHeight="1" thickBot="1">
      <c r="A48" s="16"/>
      <c r="B48" s="48"/>
      <c r="C48" s="104"/>
      <c r="D48" s="403" t="s">
        <v>178</v>
      </c>
      <c r="E48" s="404"/>
      <c r="F48" s="404"/>
      <c r="G48" s="405"/>
      <c r="H48" s="105"/>
    </row>
    <row r="49" spans="1:37" ht="16.2">
      <c r="A49" s="16"/>
      <c r="B49" s="36"/>
      <c r="C49" s="37"/>
      <c r="D49" s="292" t="s">
        <v>44</v>
      </c>
      <c r="E49" s="292"/>
      <c r="F49" s="294"/>
      <c r="G49" s="292"/>
      <c r="H49" s="337">
        <f>H30</f>
        <v>0</v>
      </c>
    </row>
    <row r="50" spans="1:37" ht="16.2">
      <c r="A50" s="16"/>
      <c r="B50" s="38"/>
      <c r="C50" s="14"/>
      <c r="D50" s="295" t="s">
        <v>45</v>
      </c>
      <c r="E50" s="295"/>
      <c r="F50" s="297"/>
      <c r="G50" s="298"/>
      <c r="H50" s="338">
        <f>H36</f>
        <v>0</v>
      </c>
    </row>
    <row r="51" spans="1:37" s="2" customFormat="1" ht="16.2">
      <c r="A51" s="16"/>
      <c r="B51" s="71"/>
      <c r="C51" s="72"/>
      <c r="D51" s="295" t="s">
        <v>46</v>
      </c>
      <c r="E51" s="299"/>
      <c r="F51" s="297"/>
      <c r="G51" s="298"/>
      <c r="H51" s="338">
        <f>H42</f>
        <v>0</v>
      </c>
    </row>
    <row r="52" spans="1:37" s="2" customFormat="1" ht="16.8" thickBot="1">
      <c r="A52" s="1"/>
      <c r="B52" s="17"/>
      <c r="C52" s="8"/>
      <c r="D52" s="299" t="s">
        <v>87</v>
      </c>
      <c r="E52" s="299"/>
      <c r="F52" s="300"/>
      <c r="G52" s="299"/>
      <c r="H52" s="338">
        <f>H47</f>
        <v>0</v>
      </c>
    </row>
    <row r="53" spans="1:37" s="2" customFormat="1" ht="33.75" customHeight="1" thickBot="1">
      <c r="A53" s="1"/>
      <c r="B53" s="48"/>
      <c r="C53" s="104"/>
      <c r="D53" s="403" t="s">
        <v>178</v>
      </c>
      <c r="E53" s="404"/>
      <c r="F53" s="404"/>
      <c r="G53" s="405"/>
      <c r="H53" s="227">
        <f>SUM(H49:H52)</f>
        <v>0</v>
      </c>
    </row>
    <row r="54" spans="1:37" s="2" customFormat="1" ht="33.75" customHeight="1" thickBot="1">
      <c r="A54" s="1"/>
      <c r="B54" s="221"/>
      <c r="C54" s="116"/>
      <c r="D54" s="269"/>
      <c r="E54" s="269"/>
      <c r="F54" s="269"/>
      <c r="G54" s="269"/>
      <c r="H54" s="213"/>
    </row>
    <row r="55" spans="1:37" ht="16.8" thickBot="1">
      <c r="B55" s="392" t="s">
        <v>0</v>
      </c>
      <c r="C55" s="393"/>
      <c r="D55" s="393"/>
      <c r="E55" s="393"/>
      <c r="F55" s="393"/>
      <c r="G55" s="393"/>
      <c r="H55" s="394"/>
    </row>
    <row r="56" spans="1:37" ht="19.2" customHeight="1" thickBot="1">
      <c r="B56" s="395" t="s">
        <v>179</v>
      </c>
      <c r="C56" s="396"/>
      <c r="D56" s="396"/>
      <c r="E56" s="396"/>
      <c r="F56" s="396"/>
      <c r="G56" s="396"/>
      <c r="H56" s="397"/>
    </row>
    <row r="57" spans="1:37" s="7" customFormat="1" ht="16.8" thickBot="1">
      <c r="A57" s="6"/>
      <c r="B57" s="9"/>
      <c r="C57" s="10"/>
      <c r="D57" s="126" t="s">
        <v>35</v>
      </c>
      <c r="E57" s="11"/>
      <c r="F57" s="11"/>
      <c r="G57" s="11"/>
      <c r="H57" s="12"/>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row>
    <row r="58" spans="1:37" s="7" customFormat="1" ht="18" customHeight="1">
      <c r="A58" s="6"/>
      <c r="B58" s="13">
        <v>1</v>
      </c>
      <c r="C58" s="92" t="s">
        <v>58</v>
      </c>
      <c r="D58" s="61" t="s">
        <v>127</v>
      </c>
      <c r="E58" s="164" t="s">
        <v>83</v>
      </c>
      <c r="F58" s="28">
        <v>0.23</v>
      </c>
      <c r="G58" s="28"/>
      <c r="H58" s="217">
        <f>F58*G58</f>
        <v>0</v>
      </c>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row>
    <row r="59" spans="1:37" s="7" customFormat="1" ht="33.6" customHeight="1">
      <c r="A59" s="6"/>
      <c r="B59" s="87">
        <f>B58+1</f>
        <v>2</v>
      </c>
      <c r="C59" s="90" t="s">
        <v>126</v>
      </c>
      <c r="D59" s="8" t="s">
        <v>125</v>
      </c>
      <c r="E59" s="145" t="s">
        <v>83</v>
      </c>
      <c r="F59" s="89">
        <v>0.23</v>
      </c>
      <c r="G59" s="89"/>
      <c r="H59" s="218">
        <f>F59*G59</f>
        <v>0</v>
      </c>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row>
    <row r="60" spans="1:37" s="6" customFormat="1" ht="61.2" customHeight="1">
      <c r="B60" s="87">
        <v>3</v>
      </c>
      <c r="C60" s="90" t="s">
        <v>59</v>
      </c>
      <c r="D60" s="8" t="s">
        <v>174</v>
      </c>
      <c r="E60" s="145" t="s">
        <v>37</v>
      </c>
      <c r="F60" s="89">
        <v>800</v>
      </c>
      <c r="G60" s="89"/>
      <c r="H60" s="218">
        <f t="shared" ref="H60:H61" si="4">F60*G60</f>
        <v>0</v>
      </c>
    </row>
    <row r="61" spans="1:37" s="7" customFormat="1" ht="27.75" customHeight="1" thickBot="1">
      <c r="A61" s="6"/>
      <c r="B61" s="26">
        <v>4</v>
      </c>
      <c r="C61" s="267" t="s">
        <v>122</v>
      </c>
      <c r="D61" s="194" t="s">
        <v>221</v>
      </c>
      <c r="E61" s="161" t="s">
        <v>36</v>
      </c>
      <c r="F61" s="23">
        <v>8</v>
      </c>
      <c r="G61" s="23"/>
      <c r="H61" s="219">
        <f t="shared" si="4"/>
        <v>0</v>
      </c>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row>
    <row r="62" spans="1:37" s="7" customFormat="1" ht="23.25" customHeight="1" thickBot="1">
      <c r="A62" s="6"/>
      <c r="B62" s="419" t="s">
        <v>39</v>
      </c>
      <c r="C62" s="420"/>
      <c r="D62" s="420"/>
      <c r="E62" s="420"/>
      <c r="F62" s="420"/>
      <c r="G62" s="421"/>
      <c r="H62" s="259">
        <f>SUM(H58:H61)</f>
        <v>0</v>
      </c>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s="7" customFormat="1" ht="16.2" customHeight="1" thickBot="1">
      <c r="A63" s="6"/>
      <c r="B63" s="20"/>
      <c r="C63" s="20"/>
      <c r="D63" s="126" t="s">
        <v>40</v>
      </c>
      <c r="E63" s="159"/>
      <c r="F63" s="21"/>
      <c r="G63" s="21"/>
      <c r="H63" s="29"/>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s="25" customFormat="1" ht="77.400000000000006" customHeight="1">
      <c r="A64" s="24"/>
      <c r="B64" s="13">
        <v>5</v>
      </c>
      <c r="C64" s="92" t="s">
        <v>60</v>
      </c>
      <c r="D64" s="192" t="s">
        <v>117</v>
      </c>
      <c r="E64" s="193" t="s">
        <v>38</v>
      </c>
      <c r="F64" s="28">
        <v>223.5</v>
      </c>
      <c r="G64" s="28">
        <v>0</v>
      </c>
      <c r="H64" s="217">
        <f>F64*G64</f>
        <v>0</v>
      </c>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row>
    <row r="65" spans="1:37" s="25" customFormat="1" ht="21.75" customHeight="1">
      <c r="A65" s="24"/>
      <c r="B65" s="87">
        <v>5</v>
      </c>
      <c r="C65" s="90" t="s">
        <v>61</v>
      </c>
      <c r="D65" s="27" t="s">
        <v>116</v>
      </c>
      <c r="E65" s="157" t="s">
        <v>37</v>
      </c>
      <c r="F65" s="89">
        <v>808</v>
      </c>
      <c r="G65" s="89">
        <v>0</v>
      </c>
      <c r="H65" s="218">
        <f>F65*G65</f>
        <v>0</v>
      </c>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spans="1:37" s="7" customFormat="1" ht="28.5" customHeight="1">
      <c r="A66" s="6"/>
      <c r="B66" s="87">
        <f>B65+1</f>
        <v>6</v>
      </c>
      <c r="C66" s="90" t="s">
        <v>115</v>
      </c>
      <c r="D66" s="27" t="s">
        <v>177</v>
      </c>
      <c r="E66" s="157" t="s">
        <v>38</v>
      </c>
      <c r="F66" s="89">
        <v>5.5</v>
      </c>
      <c r="G66" s="89">
        <v>0</v>
      </c>
      <c r="H66" s="218">
        <f>F66*G66</f>
        <v>0</v>
      </c>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row>
    <row r="67" spans="1:37" s="7" customFormat="1" ht="58.5" customHeight="1" thickBot="1">
      <c r="A67" s="6"/>
      <c r="B67" s="26">
        <v>7</v>
      </c>
      <c r="C67" s="162" t="s">
        <v>175</v>
      </c>
      <c r="D67" s="129" t="s">
        <v>176</v>
      </c>
      <c r="E67" s="161" t="s">
        <v>88</v>
      </c>
      <c r="F67" s="23">
        <v>1</v>
      </c>
      <c r="G67" s="23">
        <v>0</v>
      </c>
      <c r="H67" s="219">
        <f>F67*G67</f>
        <v>0</v>
      </c>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1:37" s="7" customFormat="1" ht="17.25" customHeight="1" thickBot="1">
      <c r="A68" s="6"/>
      <c r="B68" s="419" t="s">
        <v>41</v>
      </c>
      <c r="C68" s="420"/>
      <c r="D68" s="420"/>
      <c r="E68" s="420"/>
      <c r="F68" s="420"/>
      <c r="G68" s="421"/>
      <c r="H68" s="259">
        <f>SUM(H64:H67)</f>
        <v>0</v>
      </c>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1:37" s="7" customFormat="1" ht="16.95" customHeight="1" thickBot="1">
      <c r="A69" s="6"/>
      <c r="B69" s="62"/>
      <c r="C69" s="63"/>
      <c r="D69" s="126" t="s">
        <v>42</v>
      </c>
      <c r="E69" s="149"/>
      <c r="F69" s="15"/>
      <c r="G69" s="15"/>
      <c r="H69" s="14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row r="70" spans="1:37" s="7" customFormat="1" ht="79.2" customHeight="1">
      <c r="A70" s="6"/>
      <c r="B70" s="13">
        <v>8</v>
      </c>
      <c r="C70" s="92" t="s">
        <v>262</v>
      </c>
      <c r="D70" s="61" t="s">
        <v>263</v>
      </c>
      <c r="E70" s="164" t="s">
        <v>38</v>
      </c>
      <c r="F70" s="28">
        <v>146.30000000000001</v>
      </c>
      <c r="G70" s="28">
        <v>0</v>
      </c>
      <c r="H70" s="217">
        <f>(F70*G70)</f>
        <v>0</v>
      </c>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row>
    <row r="71" spans="1:37" s="7" customFormat="1" ht="42.75" customHeight="1">
      <c r="A71" s="6"/>
      <c r="B71" s="87">
        <f>B70+1</f>
        <v>9</v>
      </c>
      <c r="C71" s="90" t="s">
        <v>63</v>
      </c>
      <c r="D71" s="8" t="s">
        <v>181</v>
      </c>
      <c r="E71" s="145" t="s">
        <v>37</v>
      </c>
      <c r="F71" s="89">
        <v>850</v>
      </c>
      <c r="G71" s="89">
        <v>0</v>
      </c>
      <c r="H71" s="218">
        <f>(F71*G71)</f>
        <v>0</v>
      </c>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1:37" ht="38.25" customHeight="1" thickBot="1">
      <c r="A72" s="97"/>
      <c r="B72" s="26">
        <f t="shared" ref="B72" si="5">B71+1</f>
        <v>10</v>
      </c>
      <c r="C72" s="229" t="s">
        <v>103</v>
      </c>
      <c r="D72" s="230" t="s">
        <v>102</v>
      </c>
      <c r="E72" s="231" t="s">
        <v>36</v>
      </c>
      <c r="F72" s="334">
        <v>8</v>
      </c>
      <c r="G72" s="23">
        <v>0</v>
      </c>
      <c r="H72" s="219">
        <f>(F72*G72)</f>
        <v>0</v>
      </c>
      <c r="I72"/>
      <c r="J72"/>
      <c r="K72"/>
      <c r="L72"/>
      <c r="M72"/>
      <c r="N72"/>
      <c r="O72"/>
      <c r="P72"/>
      <c r="Q72"/>
      <c r="R72"/>
      <c r="S72"/>
      <c r="T72"/>
      <c r="U72"/>
      <c r="V72"/>
      <c r="W72"/>
      <c r="X72"/>
      <c r="Y72"/>
      <c r="Z72"/>
      <c r="AA72"/>
      <c r="AB72"/>
      <c r="AC72"/>
      <c r="AD72"/>
      <c r="AE72"/>
      <c r="AF72"/>
      <c r="AG72"/>
      <c r="AH72"/>
      <c r="AI72"/>
      <c r="AJ72"/>
      <c r="AK72"/>
    </row>
    <row r="73" spans="1:37" s="7" customFormat="1" ht="28.5" customHeight="1" thickBot="1">
      <c r="A73" s="6"/>
      <c r="B73" s="416" t="s">
        <v>43</v>
      </c>
      <c r="C73" s="417"/>
      <c r="D73" s="417"/>
      <c r="E73" s="417"/>
      <c r="F73" s="417"/>
      <c r="G73" s="418"/>
      <c r="H73" s="312">
        <f>SUM(H70:H72)</f>
        <v>0</v>
      </c>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row>
    <row r="74" spans="1:37" ht="29.25" customHeight="1" thickBot="1">
      <c r="A74" s="16"/>
      <c r="B74" s="48"/>
      <c r="C74" s="104"/>
      <c r="D74" s="422" t="s">
        <v>182</v>
      </c>
      <c r="E74" s="423"/>
      <c r="F74" s="423"/>
      <c r="G74" s="424"/>
      <c r="H74" s="105"/>
    </row>
    <row r="75" spans="1:37" ht="16.2">
      <c r="A75" s="16"/>
      <c r="B75" s="36"/>
      <c r="C75" s="37"/>
      <c r="D75" s="106" t="s">
        <v>45</v>
      </c>
      <c r="E75" s="106"/>
      <c r="F75" s="107"/>
      <c r="G75" s="224"/>
      <c r="H75" s="340">
        <f>H62</f>
        <v>0</v>
      </c>
    </row>
    <row r="76" spans="1:37" s="2" customFormat="1" ht="16.2">
      <c r="A76" s="16"/>
      <c r="B76" s="71"/>
      <c r="C76" s="72"/>
      <c r="D76" s="78" t="s">
        <v>46</v>
      </c>
      <c r="E76" s="81"/>
      <c r="F76" s="79"/>
      <c r="G76" s="80"/>
      <c r="H76" s="341">
        <f>H68</f>
        <v>0</v>
      </c>
    </row>
    <row r="77" spans="1:37" s="2" customFormat="1" ht="16.8" thickBot="1">
      <c r="A77" s="1"/>
      <c r="B77" s="130"/>
      <c r="C77" s="129"/>
      <c r="D77" s="335" t="s">
        <v>87</v>
      </c>
      <c r="E77" s="335"/>
      <c r="F77" s="336"/>
      <c r="G77" s="335"/>
      <c r="H77" s="342">
        <f>H73</f>
        <v>0</v>
      </c>
    </row>
    <row r="78" spans="1:37" s="2" customFormat="1" ht="23.25" customHeight="1" thickBot="1">
      <c r="A78" s="1"/>
      <c r="B78" s="48"/>
      <c r="C78" s="104"/>
      <c r="D78" s="403" t="s">
        <v>225</v>
      </c>
      <c r="E78" s="404"/>
      <c r="F78" s="404"/>
      <c r="G78" s="405"/>
      <c r="H78" s="343">
        <f>SUM(H75:H77)</f>
        <v>0</v>
      </c>
    </row>
    <row r="79" spans="1:37" s="2" customFormat="1" ht="23.25" customHeight="1" thickBot="1">
      <c r="A79" s="1"/>
      <c r="B79" s="221"/>
      <c r="C79" s="116"/>
      <c r="D79" s="211"/>
      <c r="E79" s="211"/>
      <c r="F79" s="211"/>
      <c r="G79" s="211"/>
      <c r="H79" s="227"/>
    </row>
    <row r="80" spans="1:37" ht="16.8" thickBot="1">
      <c r="B80" s="392" t="s">
        <v>0</v>
      </c>
      <c r="C80" s="393"/>
      <c r="D80" s="393"/>
      <c r="E80" s="393"/>
      <c r="F80" s="393"/>
      <c r="G80" s="393"/>
      <c r="H80" s="394"/>
    </row>
    <row r="81" spans="1:37" ht="19.2" customHeight="1" thickBot="1">
      <c r="B81" s="395" t="s">
        <v>183</v>
      </c>
      <c r="C81" s="396"/>
      <c r="D81" s="396"/>
      <c r="E81" s="396"/>
      <c r="F81" s="396"/>
      <c r="G81" s="396"/>
      <c r="H81" s="397"/>
    </row>
    <row r="82" spans="1:37" s="7" customFormat="1" ht="16.8" thickBot="1">
      <c r="A82" s="6"/>
      <c r="B82" s="9"/>
      <c r="C82" s="10"/>
      <c r="D82" s="126" t="s">
        <v>35</v>
      </c>
      <c r="E82" s="11"/>
      <c r="F82" s="11"/>
      <c r="G82" s="11"/>
      <c r="H82" s="12"/>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1:37" s="7" customFormat="1" ht="18" customHeight="1">
      <c r="A83" s="6"/>
      <c r="B83" s="13">
        <v>1</v>
      </c>
      <c r="C83" s="92" t="s">
        <v>58</v>
      </c>
      <c r="D83" s="61" t="s">
        <v>127</v>
      </c>
      <c r="E83" s="164" t="s">
        <v>83</v>
      </c>
      <c r="F83" s="28">
        <v>0.15</v>
      </c>
      <c r="G83" s="28">
        <v>0</v>
      </c>
      <c r="H83" s="217">
        <f>F83*G83</f>
        <v>0</v>
      </c>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row>
    <row r="84" spans="1:37" s="7" customFormat="1" ht="33.6" customHeight="1">
      <c r="A84" s="6"/>
      <c r="B84" s="87">
        <f>B83+1</f>
        <v>2</v>
      </c>
      <c r="C84" s="90" t="s">
        <v>126</v>
      </c>
      <c r="D84" s="8" t="s">
        <v>125</v>
      </c>
      <c r="E84" s="145" t="s">
        <v>83</v>
      </c>
      <c r="F84" s="89">
        <v>0.15</v>
      </c>
      <c r="G84" s="89">
        <v>0</v>
      </c>
      <c r="H84" s="218">
        <f>F84*G84</f>
        <v>0</v>
      </c>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row>
    <row r="85" spans="1:37" s="6" customFormat="1" ht="57" customHeight="1">
      <c r="B85" s="87">
        <f t="shared" ref="B85:B86" si="6">B84+1</f>
        <v>3</v>
      </c>
      <c r="C85" s="90" t="s">
        <v>59</v>
      </c>
      <c r="D85" s="8" t="s">
        <v>174</v>
      </c>
      <c r="E85" s="145" t="s">
        <v>37</v>
      </c>
      <c r="F85" s="89">
        <v>500</v>
      </c>
      <c r="G85" s="89">
        <v>0</v>
      </c>
      <c r="H85" s="218">
        <f>F85*G85</f>
        <v>0</v>
      </c>
    </row>
    <row r="86" spans="1:37" s="7" customFormat="1" ht="28.5" customHeight="1" thickBot="1">
      <c r="A86" s="6"/>
      <c r="B86" s="26">
        <f t="shared" si="6"/>
        <v>4</v>
      </c>
      <c r="C86" s="267" t="s">
        <v>122</v>
      </c>
      <c r="D86" s="194" t="s">
        <v>221</v>
      </c>
      <c r="E86" s="161" t="s">
        <v>36</v>
      </c>
      <c r="F86" s="23">
        <v>5</v>
      </c>
      <c r="G86" s="23">
        <v>0</v>
      </c>
      <c r="H86" s="219">
        <f>F86*G86</f>
        <v>0</v>
      </c>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row>
    <row r="87" spans="1:37" s="7" customFormat="1" ht="19.5" customHeight="1" thickBot="1">
      <c r="A87" s="6"/>
      <c r="B87" s="419" t="s">
        <v>39</v>
      </c>
      <c r="C87" s="420"/>
      <c r="D87" s="420"/>
      <c r="E87" s="420"/>
      <c r="F87" s="420"/>
      <c r="G87" s="421"/>
      <c r="H87" s="259">
        <f>SUM(H83:H86)</f>
        <v>0</v>
      </c>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1:37" s="7" customFormat="1" ht="16.2" customHeight="1" thickBot="1">
      <c r="A88" s="6"/>
      <c r="B88" s="20"/>
      <c r="C88" s="20"/>
      <c r="D88" s="126" t="s">
        <v>40</v>
      </c>
      <c r="E88" s="159"/>
      <c r="F88" s="21"/>
      <c r="G88" s="21"/>
      <c r="H88" s="29"/>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row>
    <row r="89" spans="1:37" s="25" customFormat="1" ht="77.400000000000006" customHeight="1">
      <c r="A89" s="24"/>
      <c r="B89" s="13">
        <v>5</v>
      </c>
      <c r="C89" s="92" t="s">
        <v>60</v>
      </c>
      <c r="D89" s="192" t="s">
        <v>117</v>
      </c>
      <c r="E89" s="193" t="s">
        <v>38</v>
      </c>
      <c r="F89" s="28">
        <v>149.1</v>
      </c>
      <c r="G89" s="28">
        <v>0</v>
      </c>
      <c r="H89" s="217">
        <f>F89*G89</f>
        <v>0</v>
      </c>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row>
    <row r="90" spans="1:37" s="25" customFormat="1" ht="21.75" customHeight="1">
      <c r="A90" s="24"/>
      <c r="B90" s="87">
        <f>B89+1</f>
        <v>6</v>
      </c>
      <c r="C90" s="90" t="s">
        <v>61</v>
      </c>
      <c r="D90" s="27" t="s">
        <v>116</v>
      </c>
      <c r="E90" s="157" t="s">
        <v>37</v>
      </c>
      <c r="F90" s="89">
        <v>504.1</v>
      </c>
      <c r="G90" s="89">
        <v>0</v>
      </c>
      <c r="H90" s="218">
        <f t="shared" ref="H90:H92" si="7">F90*G90</f>
        <v>0</v>
      </c>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row>
    <row r="91" spans="1:37" s="7" customFormat="1" ht="45" customHeight="1">
      <c r="A91" s="6"/>
      <c r="B91" s="87">
        <f>B90+1</f>
        <v>7</v>
      </c>
      <c r="C91" s="90" t="s">
        <v>265</v>
      </c>
      <c r="D91" s="27" t="s">
        <v>264</v>
      </c>
      <c r="E91" s="157" t="s">
        <v>38</v>
      </c>
      <c r="F91" s="89">
        <v>2.8</v>
      </c>
      <c r="G91" s="89">
        <v>0</v>
      </c>
      <c r="H91" s="218">
        <f t="shared" si="7"/>
        <v>0</v>
      </c>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1:37" s="7" customFormat="1" ht="57.75" customHeight="1" thickBot="1">
      <c r="A92" s="6"/>
      <c r="B92" s="26">
        <f>B91+1</f>
        <v>8</v>
      </c>
      <c r="C92" s="162" t="s">
        <v>175</v>
      </c>
      <c r="D92" s="129" t="s">
        <v>176</v>
      </c>
      <c r="E92" s="161" t="s">
        <v>88</v>
      </c>
      <c r="F92" s="23">
        <v>3</v>
      </c>
      <c r="G92" s="23">
        <v>0</v>
      </c>
      <c r="H92" s="219">
        <f t="shared" si="7"/>
        <v>0</v>
      </c>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7" customFormat="1" ht="22.5" customHeight="1" thickBot="1">
      <c r="A93" s="6"/>
      <c r="B93" s="419" t="s">
        <v>41</v>
      </c>
      <c r="C93" s="420"/>
      <c r="D93" s="420"/>
      <c r="E93" s="420"/>
      <c r="F93" s="420"/>
      <c r="G93" s="421"/>
      <c r="H93" s="259">
        <f>SUM(H89:H92)</f>
        <v>0</v>
      </c>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row>
    <row r="94" spans="1:37" s="7" customFormat="1" ht="16.95" customHeight="1" thickBot="1">
      <c r="A94" s="6"/>
      <c r="B94" s="62"/>
      <c r="C94" s="63"/>
      <c r="D94" s="126" t="s">
        <v>42</v>
      </c>
      <c r="E94" s="149"/>
      <c r="F94" s="15"/>
      <c r="G94" s="15"/>
      <c r="H94" s="14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row>
    <row r="95" spans="1:37" s="7" customFormat="1" ht="67.5" customHeight="1">
      <c r="A95" s="6"/>
      <c r="B95" s="13">
        <v>9</v>
      </c>
      <c r="C95" s="92" t="s">
        <v>62</v>
      </c>
      <c r="D95" s="61" t="s">
        <v>180</v>
      </c>
      <c r="E95" s="164" t="s">
        <v>38</v>
      </c>
      <c r="F95" s="28">
        <v>89.4</v>
      </c>
      <c r="G95" s="89">
        <v>0</v>
      </c>
      <c r="H95" s="217">
        <f>(F95*G95)</f>
        <v>0</v>
      </c>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row>
    <row r="96" spans="1:37" s="7" customFormat="1" ht="42.75" customHeight="1">
      <c r="A96" s="6"/>
      <c r="B96" s="87">
        <f>B95+1</f>
        <v>10</v>
      </c>
      <c r="C96" s="90" t="s">
        <v>63</v>
      </c>
      <c r="D96" s="8" t="s">
        <v>181</v>
      </c>
      <c r="E96" s="145" t="s">
        <v>37</v>
      </c>
      <c r="F96" s="89">
        <v>520</v>
      </c>
      <c r="G96" s="89">
        <v>0</v>
      </c>
      <c r="H96" s="218">
        <f>(F96*G96)</f>
        <v>0</v>
      </c>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row>
    <row r="97" spans="1:37" ht="38.25" customHeight="1" thickBot="1">
      <c r="A97" s="97"/>
      <c r="B97" s="87">
        <f t="shared" ref="B97" si="8">B96+1</f>
        <v>11</v>
      </c>
      <c r="C97" s="110" t="s">
        <v>103</v>
      </c>
      <c r="D97" s="111" t="s">
        <v>102</v>
      </c>
      <c r="E97" s="153" t="s">
        <v>36</v>
      </c>
      <c r="F97" s="112">
        <v>5</v>
      </c>
      <c r="G97" s="89">
        <v>0</v>
      </c>
      <c r="H97" s="218">
        <f>(F97*G97)</f>
        <v>0</v>
      </c>
      <c r="I97"/>
      <c r="J97"/>
      <c r="K97"/>
      <c r="L97"/>
      <c r="M97"/>
      <c r="N97"/>
      <c r="O97"/>
      <c r="P97"/>
      <c r="Q97"/>
      <c r="R97"/>
      <c r="S97"/>
      <c r="T97"/>
      <c r="U97"/>
      <c r="V97"/>
      <c r="W97"/>
      <c r="X97"/>
      <c r="Y97"/>
      <c r="Z97"/>
      <c r="AA97"/>
      <c r="AB97"/>
      <c r="AC97"/>
      <c r="AD97"/>
      <c r="AE97"/>
      <c r="AF97"/>
      <c r="AG97"/>
      <c r="AH97"/>
      <c r="AI97"/>
      <c r="AJ97"/>
      <c r="AK97"/>
    </row>
    <row r="98" spans="1:37" s="7" customFormat="1" ht="20.25" customHeight="1" thickBot="1">
      <c r="A98" s="6"/>
      <c r="B98" s="428" t="s">
        <v>43</v>
      </c>
      <c r="C98" s="429"/>
      <c r="D98" s="429"/>
      <c r="E98" s="429"/>
      <c r="F98" s="429"/>
      <c r="G98" s="429"/>
      <c r="H98" s="325">
        <f>SUM(H95:H97)</f>
        <v>0</v>
      </c>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row>
    <row r="99" spans="1:37" ht="22.5" customHeight="1" thickBot="1">
      <c r="A99" s="2"/>
      <c r="B99" s="313"/>
      <c r="C99" s="314"/>
      <c r="D99" s="314"/>
      <c r="E99" s="314"/>
      <c r="F99" s="314"/>
      <c r="G99" s="315"/>
      <c r="H99" s="29"/>
      <c r="J99"/>
      <c r="K99"/>
      <c r="L99"/>
      <c r="M99"/>
      <c r="N99"/>
      <c r="O99"/>
      <c r="P99"/>
      <c r="Q99"/>
      <c r="R99"/>
      <c r="S99"/>
      <c r="T99"/>
      <c r="U99"/>
      <c r="V99"/>
      <c r="W99"/>
      <c r="X99"/>
      <c r="Y99"/>
      <c r="Z99"/>
      <c r="AA99"/>
      <c r="AB99"/>
      <c r="AC99"/>
      <c r="AD99"/>
      <c r="AE99"/>
      <c r="AF99"/>
      <c r="AG99"/>
      <c r="AH99"/>
      <c r="AI99"/>
      <c r="AJ99"/>
      <c r="AK99"/>
    </row>
    <row r="100" spans="1:37" ht="21.75" customHeight="1" thickBot="1">
      <c r="A100" s="16"/>
      <c r="B100" s="48"/>
      <c r="C100" s="104"/>
      <c r="D100" s="422" t="s">
        <v>184</v>
      </c>
      <c r="E100" s="423"/>
      <c r="F100" s="423"/>
      <c r="G100" s="424"/>
      <c r="H100" s="105"/>
    </row>
    <row r="101" spans="1:37" ht="25.5" customHeight="1">
      <c r="A101" s="16"/>
      <c r="B101" s="36"/>
      <c r="C101" s="37"/>
      <c r="D101" s="106" t="s">
        <v>45</v>
      </c>
      <c r="E101" s="106"/>
      <c r="F101" s="107"/>
      <c r="G101" s="224"/>
      <c r="H101" s="337">
        <f>H87</f>
        <v>0</v>
      </c>
    </row>
    <row r="102" spans="1:37" s="2" customFormat="1" ht="16.2">
      <c r="A102" s="16"/>
      <c r="B102" s="71"/>
      <c r="C102" s="72"/>
      <c r="D102" s="78" t="s">
        <v>46</v>
      </c>
      <c r="E102" s="81"/>
      <c r="F102" s="79"/>
      <c r="G102" s="80"/>
      <c r="H102" s="338">
        <f>H93</f>
        <v>0</v>
      </c>
    </row>
    <row r="103" spans="1:37" s="2" customFormat="1" ht="16.8" thickBot="1">
      <c r="A103" s="1"/>
      <c r="B103" s="130"/>
      <c r="C103" s="129"/>
      <c r="D103" s="335" t="s">
        <v>87</v>
      </c>
      <c r="E103" s="335"/>
      <c r="F103" s="336"/>
      <c r="G103" s="335"/>
      <c r="H103" s="339">
        <f>H98</f>
        <v>0</v>
      </c>
    </row>
    <row r="104" spans="1:37" s="2" customFormat="1" ht="26.25" customHeight="1" thickBot="1">
      <c r="A104" s="1"/>
      <c r="B104" s="222"/>
      <c r="C104" s="223"/>
      <c r="D104" s="425" t="s">
        <v>226</v>
      </c>
      <c r="E104" s="426"/>
      <c r="F104" s="426"/>
      <c r="G104" s="427"/>
      <c r="H104" s="344">
        <f>SUM(H101:H103)</f>
        <v>0</v>
      </c>
    </row>
    <row r="105" spans="1:37" s="2" customFormat="1" ht="33.75" customHeight="1" thickBot="1">
      <c r="A105" s="1"/>
      <c r="B105" s="221"/>
      <c r="C105" s="116"/>
      <c r="D105" s="211"/>
      <c r="E105" s="211"/>
      <c r="F105" s="211"/>
      <c r="G105" s="211"/>
      <c r="H105" s="213"/>
    </row>
    <row r="106" spans="1:37" ht="16.8" thickBot="1">
      <c r="B106" s="392" t="s">
        <v>0</v>
      </c>
      <c r="C106" s="393"/>
      <c r="D106" s="393"/>
      <c r="E106" s="393"/>
      <c r="F106" s="393"/>
      <c r="G106" s="393"/>
      <c r="H106" s="394"/>
    </row>
    <row r="107" spans="1:37" ht="30" customHeight="1" thickBot="1">
      <c r="B107" s="395" t="s">
        <v>185</v>
      </c>
      <c r="C107" s="396"/>
      <c r="D107" s="396"/>
      <c r="E107" s="396"/>
      <c r="F107" s="396"/>
      <c r="G107" s="396"/>
      <c r="H107" s="397"/>
    </row>
    <row r="108" spans="1:37" ht="48.6">
      <c r="B108" s="36" t="s">
        <v>133</v>
      </c>
      <c r="C108" s="42" t="s">
        <v>48</v>
      </c>
      <c r="D108" s="42" t="s">
        <v>25</v>
      </c>
      <c r="E108" s="42" t="s">
        <v>26</v>
      </c>
      <c r="F108" s="5" t="s">
        <v>27</v>
      </c>
      <c r="G108" s="43" t="s">
        <v>28</v>
      </c>
      <c r="H108" s="44" t="s">
        <v>29</v>
      </c>
    </row>
    <row r="109" spans="1:37" ht="16.8" thickBot="1">
      <c r="B109" s="45">
        <v>1</v>
      </c>
      <c r="C109" s="22">
        <v>2</v>
      </c>
      <c r="D109" s="22">
        <v>3</v>
      </c>
      <c r="E109" s="22">
        <v>4</v>
      </c>
      <c r="F109" s="22">
        <v>5</v>
      </c>
      <c r="G109" s="46">
        <v>6</v>
      </c>
      <c r="H109" s="47">
        <v>7</v>
      </c>
    </row>
    <row r="110" spans="1:37" s="7" customFormat="1" ht="16.8" thickBot="1">
      <c r="A110" s="6"/>
      <c r="B110" s="9"/>
      <c r="C110" s="10"/>
      <c r="D110" s="126" t="s">
        <v>35</v>
      </c>
      <c r="E110" s="11"/>
      <c r="F110" s="11"/>
      <c r="G110" s="11"/>
      <c r="H110" s="12"/>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1:37" s="6" customFormat="1" ht="18" customHeight="1">
      <c r="B111" s="13">
        <v>1</v>
      </c>
      <c r="C111" s="92" t="s">
        <v>58</v>
      </c>
      <c r="D111" s="61" t="s">
        <v>127</v>
      </c>
      <c r="E111" s="164" t="s">
        <v>83</v>
      </c>
      <c r="F111" s="28">
        <v>0.42</v>
      </c>
      <c r="G111" s="28">
        <v>0</v>
      </c>
      <c r="H111" s="217">
        <f>F111*G111</f>
        <v>0</v>
      </c>
    </row>
    <row r="112" spans="1:37" s="6" customFormat="1" ht="33.6" customHeight="1">
      <c r="B112" s="87">
        <f>B111+1</f>
        <v>2</v>
      </c>
      <c r="C112" s="90" t="s">
        <v>126</v>
      </c>
      <c r="D112" s="8" t="s">
        <v>125</v>
      </c>
      <c r="E112" s="145" t="s">
        <v>83</v>
      </c>
      <c r="F112" s="89">
        <v>0.42</v>
      </c>
      <c r="G112" s="89">
        <v>0</v>
      </c>
      <c r="H112" s="218">
        <f>F112*G112</f>
        <v>0</v>
      </c>
    </row>
    <row r="113" spans="1:37" s="6" customFormat="1" ht="53.25" customHeight="1">
      <c r="B113" s="87">
        <f t="shared" ref="B113:B114" si="9">B112+1</f>
        <v>3</v>
      </c>
      <c r="C113" s="90" t="s">
        <v>59</v>
      </c>
      <c r="D113" s="8" t="s">
        <v>174</v>
      </c>
      <c r="E113" s="145" t="s">
        <v>37</v>
      </c>
      <c r="F113" s="89">
        <v>1330</v>
      </c>
      <c r="G113" s="89">
        <v>0</v>
      </c>
      <c r="H113" s="218">
        <f t="shared" ref="H113:H114" si="10">F113*G113</f>
        <v>0</v>
      </c>
    </row>
    <row r="114" spans="1:37" s="7" customFormat="1" ht="27" customHeight="1" thickBot="1">
      <c r="A114" s="6"/>
      <c r="B114" s="26">
        <f t="shared" si="9"/>
        <v>4</v>
      </c>
      <c r="C114" s="267" t="s">
        <v>122</v>
      </c>
      <c r="D114" s="194" t="s">
        <v>221</v>
      </c>
      <c r="E114" s="161" t="s">
        <v>36</v>
      </c>
      <c r="F114" s="23">
        <v>3</v>
      </c>
      <c r="G114" s="23">
        <v>0</v>
      </c>
      <c r="H114" s="219">
        <f t="shared" si="10"/>
        <v>0</v>
      </c>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s="7" customFormat="1" ht="19.95" customHeight="1" thickBot="1">
      <c r="A115" s="6"/>
      <c r="B115" s="419" t="s">
        <v>39</v>
      </c>
      <c r="C115" s="420"/>
      <c r="D115" s="420"/>
      <c r="E115" s="420"/>
      <c r="F115" s="420"/>
      <c r="G115" s="421"/>
      <c r="H115" s="259">
        <f>SUM(H111:H114)</f>
        <v>0</v>
      </c>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row>
    <row r="116" spans="1:37" s="7" customFormat="1" ht="16.2" customHeight="1" thickBot="1">
      <c r="A116" s="6"/>
      <c r="B116" s="281"/>
      <c r="C116" s="281"/>
      <c r="D116" s="271" t="s">
        <v>40</v>
      </c>
      <c r="E116" s="349"/>
      <c r="F116" s="282"/>
      <c r="G116" s="282"/>
      <c r="H116" s="283"/>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row>
    <row r="117" spans="1:37" s="25" customFormat="1" ht="77.400000000000006" customHeight="1">
      <c r="A117" s="24"/>
      <c r="B117" s="345">
        <v>5</v>
      </c>
      <c r="C117" s="203" t="s">
        <v>60</v>
      </c>
      <c r="D117" s="346" t="s">
        <v>117</v>
      </c>
      <c r="E117" s="205" t="s">
        <v>38</v>
      </c>
      <c r="F117" s="347">
        <v>413.5</v>
      </c>
      <c r="G117" s="347">
        <v>0</v>
      </c>
      <c r="H117" s="348">
        <f>F117*G117</f>
        <v>0</v>
      </c>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row>
    <row r="118" spans="1:37" s="25" customFormat="1" ht="21.75" customHeight="1">
      <c r="A118" s="24"/>
      <c r="B118" s="87">
        <f>B117+1</f>
        <v>6</v>
      </c>
      <c r="C118" s="90" t="s">
        <v>61</v>
      </c>
      <c r="D118" s="27" t="s">
        <v>116</v>
      </c>
      <c r="E118" s="157" t="s">
        <v>37</v>
      </c>
      <c r="F118" s="89">
        <v>1343.4</v>
      </c>
      <c r="G118" s="347">
        <v>0</v>
      </c>
      <c r="H118" s="218">
        <f>F118*G118</f>
        <v>0</v>
      </c>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row>
    <row r="119" spans="1:37" s="7" customFormat="1" ht="45" customHeight="1">
      <c r="A119" s="6"/>
      <c r="B119" s="87">
        <f>B118+1</f>
        <v>7</v>
      </c>
      <c r="C119" s="90" t="s">
        <v>115</v>
      </c>
      <c r="D119" s="27" t="s">
        <v>266</v>
      </c>
      <c r="E119" s="157" t="s">
        <v>38</v>
      </c>
      <c r="F119" s="89">
        <v>19</v>
      </c>
      <c r="G119" s="347">
        <v>0</v>
      </c>
      <c r="H119" s="311">
        <f>F119*G119</f>
        <v>0</v>
      </c>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row>
    <row r="120" spans="1:37" s="7" customFormat="1" ht="74.25" customHeight="1" thickBot="1">
      <c r="A120" s="6"/>
      <c r="B120" s="87">
        <f>B119+1</f>
        <v>8</v>
      </c>
      <c r="C120" s="162" t="s">
        <v>175</v>
      </c>
      <c r="D120" s="129" t="s">
        <v>176</v>
      </c>
      <c r="E120" s="161" t="s">
        <v>88</v>
      </c>
      <c r="F120" s="23">
        <v>7</v>
      </c>
      <c r="G120" s="347">
        <v>0</v>
      </c>
      <c r="H120" s="219">
        <f>F120*G120</f>
        <v>0</v>
      </c>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1:37" s="7" customFormat="1" ht="22.5" customHeight="1" thickBot="1">
      <c r="A121" s="6"/>
      <c r="B121" s="413" t="s">
        <v>41</v>
      </c>
      <c r="C121" s="414"/>
      <c r="D121" s="414"/>
      <c r="E121" s="414"/>
      <c r="F121" s="414"/>
      <c r="G121" s="415"/>
      <c r="H121" s="325">
        <f>SUM(H117:H120)</f>
        <v>0</v>
      </c>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row>
    <row r="122" spans="1:37" s="7" customFormat="1" ht="16.95" customHeight="1" thickBot="1">
      <c r="A122" s="6"/>
      <c r="B122" s="62"/>
      <c r="C122" s="63"/>
      <c r="D122" s="126" t="s">
        <v>42</v>
      </c>
      <c r="E122" s="149"/>
      <c r="F122" s="15"/>
      <c r="G122" s="15"/>
      <c r="H122" s="14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row>
    <row r="123" spans="1:37" s="7" customFormat="1" ht="56.25" customHeight="1">
      <c r="A123" s="6"/>
      <c r="B123" s="13">
        <v>9</v>
      </c>
      <c r="C123" s="92" t="s">
        <v>62</v>
      </c>
      <c r="D123" s="61" t="s">
        <v>180</v>
      </c>
      <c r="E123" s="164" t="s">
        <v>38</v>
      </c>
      <c r="F123" s="28">
        <v>238.1</v>
      </c>
      <c r="G123" s="28">
        <v>0</v>
      </c>
      <c r="H123" s="217">
        <f t="shared" ref="H123" si="11">(F123*G123)</f>
        <v>0</v>
      </c>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1:37" s="7" customFormat="1" ht="42.75" customHeight="1">
      <c r="A124" s="6"/>
      <c r="B124" s="109">
        <f>B123+1</f>
        <v>10</v>
      </c>
      <c r="C124" s="90" t="s">
        <v>63</v>
      </c>
      <c r="D124" s="8" t="s">
        <v>181</v>
      </c>
      <c r="E124" s="145" t="s">
        <v>37</v>
      </c>
      <c r="F124" s="89">
        <v>1400</v>
      </c>
      <c r="G124" s="89">
        <v>0</v>
      </c>
      <c r="H124" s="218">
        <f t="shared" ref="H124" si="12">(F124*G124)</f>
        <v>0</v>
      </c>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row>
    <row r="125" spans="1:37" ht="38.25" customHeight="1" thickBot="1">
      <c r="A125" s="97"/>
      <c r="B125" s="500">
        <f t="shared" ref="B125" si="13">B124+1</f>
        <v>11</v>
      </c>
      <c r="C125" s="229" t="s">
        <v>103</v>
      </c>
      <c r="D125" s="230" t="s">
        <v>102</v>
      </c>
      <c r="E125" s="231" t="s">
        <v>36</v>
      </c>
      <c r="F125" s="334">
        <v>3</v>
      </c>
      <c r="G125" s="23">
        <v>0</v>
      </c>
      <c r="H125" s="219">
        <f t="shared" ref="H125" si="14">(F125*G125)</f>
        <v>0</v>
      </c>
      <c r="I125"/>
      <c r="J125"/>
      <c r="K125"/>
      <c r="L125"/>
      <c r="M125"/>
      <c r="N125"/>
      <c r="O125"/>
      <c r="P125"/>
      <c r="Q125"/>
      <c r="R125"/>
      <c r="S125"/>
      <c r="T125"/>
      <c r="U125"/>
      <c r="V125"/>
      <c r="W125"/>
      <c r="X125"/>
      <c r="Y125"/>
      <c r="Z125"/>
      <c r="AA125"/>
      <c r="AB125"/>
      <c r="AC125"/>
      <c r="AD125"/>
      <c r="AE125"/>
      <c r="AF125"/>
      <c r="AG125"/>
      <c r="AH125"/>
      <c r="AI125"/>
      <c r="AJ125"/>
      <c r="AK125"/>
    </row>
    <row r="126" spans="1:37" s="7" customFormat="1" ht="19.5" customHeight="1" thickBot="1">
      <c r="A126" s="6"/>
      <c r="B126" s="416" t="s">
        <v>43</v>
      </c>
      <c r="C126" s="417"/>
      <c r="D126" s="417"/>
      <c r="E126" s="417"/>
      <c r="F126" s="417"/>
      <c r="G126" s="418"/>
      <c r="H126" s="220">
        <f>SUM(H123:H125)</f>
        <v>0</v>
      </c>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row>
    <row r="127" spans="1:37" ht="24.75" customHeight="1" thickBot="1">
      <c r="A127" s="2"/>
      <c r="B127" s="64"/>
      <c r="C127" s="65"/>
      <c r="D127" s="438" t="s">
        <v>239</v>
      </c>
      <c r="E127" s="439"/>
      <c r="F127" s="439"/>
      <c r="G127" s="439"/>
      <c r="H127" s="440"/>
      <c r="J127"/>
      <c r="K127"/>
      <c r="L127"/>
      <c r="M127"/>
      <c r="N127"/>
      <c r="O127"/>
      <c r="P127"/>
      <c r="Q127"/>
      <c r="R127"/>
      <c r="S127"/>
      <c r="T127"/>
      <c r="U127"/>
      <c r="V127"/>
      <c r="W127"/>
      <c r="X127"/>
      <c r="Y127"/>
      <c r="Z127"/>
      <c r="AA127"/>
      <c r="AB127"/>
      <c r="AC127"/>
      <c r="AD127"/>
      <c r="AE127"/>
      <c r="AF127"/>
      <c r="AG127"/>
      <c r="AH127"/>
      <c r="AI127"/>
      <c r="AJ127"/>
      <c r="AK127"/>
    </row>
    <row r="128" spans="1:37" ht="16.8" thickBot="1">
      <c r="A128" s="2"/>
      <c r="B128" s="143"/>
      <c r="C128" s="142"/>
      <c r="D128" s="141" t="s">
        <v>213</v>
      </c>
      <c r="E128" s="196"/>
      <c r="F128" s="140"/>
      <c r="G128" s="140"/>
      <c r="H128" s="139"/>
      <c r="J128"/>
      <c r="K128"/>
      <c r="L128"/>
      <c r="M128"/>
      <c r="N128"/>
      <c r="O128"/>
      <c r="P128"/>
      <c r="Q128"/>
      <c r="R128"/>
      <c r="S128"/>
      <c r="T128"/>
      <c r="U128"/>
      <c r="V128"/>
      <c r="W128"/>
      <c r="X128"/>
      <c r="Y128"/>
      <c r="Z128"/>
      <c r="AA128"/>
      <c r="AB128"/>
      <c r="AC128"/>
      <c r="AD128"/>
      <c r="AE128"/>
      <c r="AF128"/>
      <c r="AG128"/>
      <c r="AH128"/>
      <c r="AI128"/>
      <c r="AJ128"/>
      <c r="AK128"/>
    </row>
    <row r="129" spans="1:37" ht="62.4">
      <c r="A129" s="2"/>
      <c r="B129" s="138">
        <v>13</v>
      </c>
      <c r="C129" s="92" t="s">
        <v>89</v>
      </c>
      <c r="D129" s="61" t="s">
        <v>147</v>
      </c>
      <c r="E129" s="193" t="s">
        <v>51</v>
      </c>
      <c r="F129" s="95">
        <v>7</v>
      </c>
      <c r="G129" s="93">
        <v>0</v>
      </c>
      <c r="H129" s="52">
        <f>(F129*G129)</f>
        <v>0</v>
      </c>
      <c r="I129"/>
      <c r="J129"/>
      <c r="K129"/>
      <c r="L129"/>
      <c r="M129"/>
      <c r="N129"/>
      <c r="O129"/>
      <c r="P129"/>
      <c r="Q129"/>
      <c r="R129"/>
      <c r="S129"/>
      <c r="T129"/>
      <c r="U129"/>
      <c r="V129"/>
      <c r="W129"/>
      <c r="X129"/>
      <c r="Y129"/>
      <c r="Z129"/>
      <c r="AA129"/>
      <c r="AB129"/>
      <c r="AC129"/>
      <c r="AD129"/>
      <c r="AE129"/>
      <c r="AF129"/>
      <c r="AG129"/>
      <c r="AH129"/>
      <c r="AI129"/>
      <c r="AJ129"/>
      <c r="AK129"/>
    </row>
    <row r="130" spans="1:37" ht="46.8">
      <c r="A130" s="2"/>
      <c r="B130" s="91">
        <v>14</v>
      </c>
      <c r="C130" s="90" t="s">
        <v>89</v>
      </c>
      <c r="D130" s="8" t="s">
        <v>242</v>
      </c>
      <c r="E130" s="157" t="s">
        <v>51</v>
      </c>
      <c r="F130" s="96">
        <v>41</v>
      </c>
      <c r="G130" s="85">
        <v>0</v>
      </c>
      <c r="H130" s="54">
        <f>(F130*G130)</f>
        <v>0</v>
      </c>
      <c r="I130"/>
      <c r="J130"/>
      <c r="K130"/>
      <c r="L130"/>
      <c r="M130"/>
      <c r="N130"/>
      <c r="O130"/>
      <c r="P130"/>
      <c r="Q130"/>
      <c r="R130"/>
      <c r="S130"/>
      <c r="T130"/>
      <c r="U130"/>
      <c r="V130"/>
      <c r="W130"/>
      <c r="X130"/>
      <c r="Y130"/>
      <c r="Z130"/>
      <c r="AA130"/>
      <c r="AB130"/>
      <c r="AC130"/>
      <c r="AD130"/>
      <c r="AE130"/>
      <c r="AF130"/>
      <c r="AG130"/>
      <c r="AH130"/>
      <c r="AI130"/>
      <c r="AJ130"/>
      <c r="AK130"/>
    </row>
    <row r="131" spans="1:37" ht="46.8">
      <c r="A131" s="2"/>
      <c r="B131" s="91">
        <v>15</v>
      </c>
      <c r="C131" s="90" t="s">
        <v>89</v>
      </c>
      <c r="D131" s="8" t="s">
        <v>237</v>
      </c>
      <c r="E131" s="157" t="s">
        <v>51</v>
      </c>
      <c r="F131" s="96">
        <v>46</v>
      </c>
      <c r="G131" s="85">
        <v>0</v>
      </c>
      <c r="H131" s="54">
        <f>(F131*G131)</f>
        <v>0</v>
      </c>
      <c r="I131"/>
      <c r="J131"/>
      <c r="K131"/>
      <c r="L131"/>
      <c r="M131"/>
      <c r="N131"/>
      <c r="O131"/>
      <c r="P131"/>
      <c r="Q131"/>
      <c r="R131"/>
      <c r="S131"/>
      <c r="T131"/>
      <c r="U131"/>
      <c r="V131"/>
      <c r="W131"/>
      <c r="X131"/>
      <c r="Y131"/>
      <c r="Z131"/>
      <c r="AA131"/>
      <c r="AB131"/>
      <c r="AC131"/>
      <c r="AD131"/>
      <c r="AE131"/>
      <c r="AF131"/>
      <c r="AG131"/>
      <c r="AH131"/>
      <c r="AI131"/>
      <c r="AJ131"/>
      <c r="AK131"/>
    </row>
    <row r="132" spans="1:37" ht="46.8">
      <c r="A132" s="2"/>
      <c r="B132" s="91">
        <v>16</v>
      </c>
      <c r="C132" s="90" t="s">
        <v>89</v>
      </c>
      <c r="D132" s="8" t="s">
        <v>243</v>
      </c>
      <c r="E132" s="157" t="s">
        <v>51</v>
      </c>
      <c r="F132" s="96">
        <v>1</v>
      </c>
      <c r="G132" s="85">
        <v>0</v>
      </c>
      <c r="H132" s="54">
        <f t="shared" ref="H132:H135" si="15">(F132*G132)</f>
        <v>0</v>
      </c>
      <c r="I132"/>
      <c r="J132"/>
      <c r="K132"/>
      <c r="L132"/>
      <c r="M132"/>
      <c r="N132"/>
      <c r="O132"/>
      <c r="P132"/>
      <c r="Q132"/>
      <c r="R132"/>
      <c r="S132"/>
      <c r="T132"/>
      <c r="U132"/>
      <c r="V132"/>
      <c r="W132"/>
      <c r="X132"/>
      <c r="Y132"/>
      <c r="Z132"/>
      <c r="AA132"/>
      <c r="AB132"/>
      <c r="AC132"/>
      <c r="AD132"/>
      <c r="AE132"/>
      <c r="AF132"/>
      <c r="AG132"/>
      <c r="AH132"/>
      <c r="AI132"/>
      <c r="AJ132"/>
      <c r="AK132"/>
    </row>
    <row r="133" spans="1:37" ht="46.8">
      <c r="A133" s="2"/>
      <c r="B133" s="91">
        <v>17</v>
      </c>
      <c r="C133" s="90" t="s">
        <v>89</v>
      </c>
      <c r="D133" s="8" t="s">
        <v>164</v>
      </c>
      <c r="E133" s="157" t="s">
        <v>51</v>
      </c>
      <c r="F133" s="96">
        <v>5</v>
      </c>
      <c r="G133" s="85">
        <v>0</v>
      </c>
      <c r="H133" s="54">
        <f t="shared" si="15"/>
        <v>0</v>
      </c>
      <c r="I133"/>
      <c r="J133"/>
      <c r="K133"/>
      <c r="L133"/>
      <c r="M133"/>
      <c r="N133"/>
      <c r="O133"/>
      <c r="P133"/>
      <c r="Q133"/>
      <c r="R133"/>
      <c r="S133"/>
      <c r="T133"/>
      <c r="U133"/>
      <c r="V133"/>
      <c r="W133"/>
      <c r="X133"/>
      <c r="Y133"/>
      <c r="Z133"/>
      <c r="AA133"/>
      <c r="AB133"/>
      <c r="AC133"/>
      <c r="AD133"/>
      <c r="AE133"/>
      <c r="AF133"/>
      <c r="AG133"/>
      <c r="AH133"/>
      <c r="AI133"/>
      <c r="AJ133"/>
      <c r="AK133"/>
    </row>
    <row r="134" spans="1:37" ht="62.4">
      <c r="A134" s="2"/>
      <c r="B134" s="77">
        <v>18</v>
      </c>
      <c r="C134" s="90" t="s">
        <v>89</v>
      </c>
      <c r="D134" s="8" t="s">
        <v>70</v>
      </c>
      <c r="E134" s="157" t="s">
        <v>36</v>
      </c>
      <c r="F134" s="96">
        <v>292.5</v>
      </c>
      <c r="G134" s="85">
        <v>0</v>
      </c>
      <c r="H134" s="54">
        <f t="shared" si="15"/>
        <v>0</v>
      </c>
      <c r="I134"/>
      <c r="J134"/>
      <c r="K134"/>
      <c r="L134"/>
      <c r="M134"/>
      <c r="N134"/>
      <c r="O134"/>
      <c r="P134"/>
      <c r="Q134"/>
      <c r="R134"/>
      <c r="S134"/>
      <c r="T134"/>
      <c r="U134"/>
      <c r="V134"/>
      <c r="W134"/>
      <c r="X134"/>
      <c r="Y134"/>
      <c r="Z134"/>
      <c r="AA134"/>
      <c r="AB134"/>
      <c r="AC134"/>
      <c r="AD134"/>
      <c r="AE134"/>
      <c r="AF134"/>
      <c r="AG134"/>
      <c r="AH134"/>
      <c r="AI134"/>
      <c r="AJ134"/>
      <c r="AK134"/>
    </row>
    <row r="135" spans="1:37" ht="47.4" thickBot="1">
      <c r="A135" s="2"/>
      <c r="B135" s="39">
        <v>19</v>
      </c>
      <c r="C135" s="162" t="s">
        <v>165</v>
      </c>
      <c r="D135" s="129" t="s">
        <v>244</v>
      </c>
      <c r="E135" s="195" t="s">
        <v>38</v>
      </c>
      <c r="F135" s="191">
        <v>5.2</v>
      </c>
      <c r="G135" s="94">
        <v>0</v>
      </c>
      <c r="H135" s="57">
        <f t="shared" si="15"/>
        <v>0</v>
      </c>
      <c r="I135"/>
      <c r="J135"/>
      <c r="K135"/>
      <c r="L135"/>
      <c r="M135"/>
      <c r="N135"/>
      <c r="O135"/>
      <c r="P135"/>
      <c r="Q135"/>
      <c r="R135"/>
      <c r="S135"/>
      <c r="T135"/>
      <c r="U135"/>
      <c r="V135"/>
      <c r="W135"/>
      <c r="X135"/>
      <c r="Y135"/>
      <c r="Z135"/>
      <c r="AA135"/>
      <c r="AB135"/>
      <c r="AC135"/>
      <c r="AD135"/>
      <c r="AE135"/>
      <c r="AF135"/>
      <c r="AG135"/>
      <c r="AH135"/>
      <c r="AI135"/>
      <c r="AJ135"/>
      <c r="AK135"/>
    </row>
    <row r="136" spans="1:37" ht="16.8" thickBot="1">
      <c r="A136" s="2"/>
      <c r="B136" s="501"/>
      <c r="C136" s="502"/>
      <c r="D136" s="503" t="s">
        <v>214</v>
      </c>
      <c r="E136" s="504"/>
      <c r="F136" s="505"/>
      <c r="G136" s="506"/>
      <c r="H136" s="507"/>
      <c r="I136"/>
      <c r="J136"/>
      <c r="K136"/>
      <c r="L136"/>
      <c r="M136"/>
      <c r="N136"/>
      <c r="O136"/>
      <c r="P136"/>
      <c r="Q136"/>
      <c r="R136"/>
      <c r="S136"/>
      <c r="T136"/>
      <c r="U136"/>
      <c r="V136"/>
      <c r="W136"/>
      <c r="X136"/>
      <c r="Y136"/>
      <c r="Z136"/>
      <c r="AA136"/>
      <c r="AB136"/>
      <c r="AC136"/>
      <c r="AD136"/>
      <c r="AE136"/>
      <c r="AF136"/>
      <c r="AG136"/>
      <c r="AH136"/>
      <c r="AI136"/>
      <c r="AJ136"/>
      <c r="AK136"/>
    </row>
    <row r="137" spans="1:37" ht="62.4">
      <c r="A137" s="2"/>
      <c r="B137" s="202">
        <v>20</v>
      </c>
      <c r="C137" s="203" t="s">
        <v>166</v>
      </c>
      <c r="D137" s="204" t="s">
        <v>167</v>
      </c>
      <c r="E137" s="205" t="s">
        <v>37</v>
      </c>
      <c r="F137" s="137">
        <v>4.8</v>
      </c>
      <c r="G137" s="136">
        <v>0</v>
      </c>
      <c r="H137" s="206">
        <f>(F137*G137)</f>
        <v>0</v>
      </c>
      <c r="I137"/>
      <c r="J137"/>
      <c r="K137"/>
      <c r="L137"/>
      <c r="M137"/>
      <c r="N137"/>
      <c r="O137"/>
      <c r="P137"/>
      <c r="Q137"/>
      <c r="R137"/>
      <c r="S137"/>
      <c r="T137"/>
      <c r="U137"/>
      <c r="V137"/>
      <c r="W137"/>
      <c r="X137"/>
      <c r="Y137"/>
      <c r="Z137"/>
      <c r="AA137"/>
      <c r="AB137"/>
      <c r="AC137"/>
      <c r="AD137"/>
      <c r="AE137"/>
      <c r="AF137"/>
      <c r="AG137"/>
      <c r="AH137"/>
      <c r="AI137"/>
      <c r="AJ137"/>
      <c r="AK137"/>
    </row>
    <row r="138" spans="1:37" ht="63" thickBot="1">
      <c r="A138" s="2"/>
      <c r="B138" s="91">
        <v>21</v>
      </c>
      <c r="C138" s="90" t="s">
        <v>166</v>
      </c>
      <c r="D138" s="8" t="s">
        <v>245</v>
      </c>
      <c r="E138" s="157" t="s">
        <v>37</v>
      </c>
      <c r="F138" s="96">
        <v>75</v>
      </c>
      <c r="G138" s="136">
        <v>0</v>
      </c>
      <c r="H138" s="54">
        <f>(F138*G138)</f>
        <v>0</v>
      </c>
      <c r="I138"/>
      <c r="J138"/>
      <c r="K138"/>
      <c r="L138"/>
      <c r="M138"/>
      <c r="N138"/>
      <c r="O138"/>
      <c r="P138"/>
      <c r="Q138"/>
      <c r="R138"/>
      <c r="S138"/>
      <c r="T138"/>
      <c r="U138"/>
      <c r="V138"/>
      <c r="W138"/>
      <c r="X138"/>
      <c r="Y138"/>
      <c r="Z138"/>
      <c r="AA138"/>
      <c r="AB138"/>
      <c r="AC138"/>
      <c r="AD138"/>
      <c r="AE138"/>
      <c r="AF138"/>
      <c r="AG138"/>
      <c r="AH138"/>
      <c r="AI138"/>
      <c r="AJ138"/>
      <c r="AK138"/>
    </row>
    <row r="139" spans="1:37" ht="16.8" thickBot="1">
      <c r="A139" s="2"/>
      <c r="B139" s="197"/>
      <c r="C139" s="198"/>
      <c r="D139" s="66" t="s">
        <v>215</v>
      </c>
      <c r="E139" s="199"/>
      <c r="F139" s="200"/>
      <c r="G139" s="201"/>
      <c r="H139" s="290"/>
      <c r="I139"/>
      <c r="J139"/>
      <c r="K139"/>
      <c r="L139"/>
      <c r="M139"/>
      <c r="N139"/>
      <c r="O139"/>
      <c r="P139"/>
      <c r="Q139"/>
      <c r="R139"/>
      <c r="S139"/>
      <c r="T139"/>
      <c r="U139"/>
      <c r="V139"/>
      <c r="W139"/>
      <c r="X139"/>
      <c r="Y139"/>
      <c r="Z139"/>
      <c r="AA139"/>
      <c r="AB139"/>
      <c r="AC139"/>
      <c r="AD139"/>
      <c r="AE139"/>
      <c r="AF139"/>
      <c r="AG139"/>
      <c r="AH139"/>
      <c r="AI139"/>
      <c r="AJ139"/>
      <c r="AK139"/>
    </row>
    <row r="140" spans="1:37" ht="62.4">
      <c r="A140" s="2"/>
      <c r="B140" s="508">
        <v>22</v>
      </c>
      <c r="C140" s="37"/>
      <c r="D140" s="61" t="s">
        <v>246</v>
      </c>
      <c r="E140" s="193" t="s">
        <v>51</v>
      </c>
      <c r="F140" s="95">
        <v>24</v>
      </c>
      <c r="G140" s="93">
        <v>0</v>
      </c>
      <c r="H140" s="52">
        <f t="shared" ref="H140" si="16">(F140*G140)</f>
        <v>0</v>
      </c>
      <c r="I140"/>
      <c r="J140"/>
      <c r="K140"/>
      <c r="L140"/>
      <c r="M140"/>
      <c r="N140"/>
      <c r="O140"/>
      <c r="P140"/>
      <c r="Q140"/>
      <c r="R140"/>
      <c r="S140"/>
      <c r="T140"/>
      <c r="U140"/>
      <c r="V140"/>
      <c r="W140"/>
      <c r="X140"/>
      <c r="Y140"/>
      <c r="Z140"/>
      <c r="AA140"/>
      <c r="AB140"/>
      <c r="AC140"/>
      <c r="AD140"/>
      <c r="AE140"/>
      <c r="AF140"/>
      <c r="AG140"/>
      <c r="AH140"/>
      <c r="AI140"/>
      <c r="AJ140"/>
      <c r="AK140"/>
    </row>
    <row r="141" spans="1:37" ht="78">
      <c r="A141" s="2"/>
      <c r="B141" s="77">
        <v>23</v>
      </c>
      <c r="C141" s="14"/>
      <c r="D141" s="8" t="s">
        <v>247</v>
      </c>
      <c r="E141" s="157" t="s">
        <v>51</v>
      </c>
      <c r="F141" s="96">
        <v>8</v>
      </c>
      <c r="G141" s="85">
        <v>0</v>
      </c>
      <c r="H141" s="54">
        <f>(F141*G141)</f>
        <v>0</v>
      </c>
      <c r="I141"/>
      <c r="J141"/>
      <c r="K141"/>
      <c r="L141"/>
      <c r="M141"/>
      <c r="N141"/>
      <c r="O141"/>
      <c r="P141"/>
      <c r="Q141"/>
      <c r="R141"/>
      <c r="S141"/>
      <c r="T141"/>
      <c r="U141"/>
      <c r="V141"/>
      <c r="W141"/>
      <c r="X141"/>
      <c r="Y141"/>
      <c r="Z141"/>
      <c r="AA141"/>
      <c r="AB141"/>
      <c r="AC141"/>
      <c r="AD141"/>
      <c r="AE141"/>
      <c r="AF141"/>
      <c r="AG141"/>
      <c r="AH141"/>
      <c r="AI141"/>
      <c r="AJ141"/>
      <c r="AK141"/>
    </row>
    <row r="142" spans="1:37" ht="63" thickBot="1">
      <c r="A142" s="2"/>
      <c r="B142" s="208">
        <v>24</v>
      </c>
      <c r="C142" s="40"/>
      <c r="D142" s="129" t="s">
        <v>248</v>
      </c>
      <c r="E142" s="195" t="s">
        <v>51</v>
      </c>
      <c r="F142" s="191">
        <v>20</v>
      </c>
      <c r="G142" s="94">
        <v>0</v>
      </c>
      <c r="H142" s="57">
        <f>(F142*G142)</f>
        <v>0</v>
      </c>
      <c r="I142"/>
      <c r="J142"/>
      <c r="K142"/>
      <c r="L142"/>
      <c r="M142"/>
      <c r="N142"/>
      <c r="O142"/>
      <c r="P142"/>
      <c r="Q142"/>
      <c r="R142"/>
      <c r="S142"/>
      <c r="T142"/>
      <c r="U142"/>
      <c r="V142"/>
      <c r="W142"/>
      <c r="X142"/>
      <c r="Y142"/>
      <c r="Z142"/>
      <c r="AA142"/>
      <c r="AB142"/>
      <c r="AC142"/>
      <c r="AD142"/>
      <c r="AE142"/>
      <c r="AF142"/>
      <c r="AG142"/>
      <c r="AH142"/>
      <c r="AI142"/>
      <c r="AJ142"/>
      <c r="AK142"/>
    </row>
    <row r="143" spans="1:37" ht="22.5" customHeight="1" thickBot="1">
      <c r="A143" s="2"/>
      <c r="B143" s="432" t="s">
        <v>78</v>
      </c>
      <c r="C143" s="433"/>
      <c r="D143" s="433"/>
      <c r="E143" s="433"/>
      <c r="F143" s="433"/>
      <c r="G143" s="434"/>
      <c r="H143" s="350">
        <f>SUM(H129:H142)</f>
        <v>0</v>
      </c>
      <c r="J143"/>
      <c r="K143"/>
      <c r="L143"/>
      <c r="M143"/>
      <c r="N143"/>
      <c r="O143"/>
      <c r="P143"/>
      <c r="Q143"/>
      <c r="R143"/>
      <c r="S143"/>
      <c r="T143"/>
      <c r="U143"/>
      <c r="V143"/>
      <c r="W143"/>
      <c r="X143"/>
      <c r="Y143"/>
      <c r="Z143"/>
      <c r="AA143"/>
      <c r="AB143"/>
      <c r="AC143"/>
      <c r="AD143"/>
      <c r="AE143"/>
      <c r="AF143"/>
      <c r="AG143"/>
      <c r="AH143"/>
      <c r="AI143"/>
      <c r="AJ143"/>
      <c r="AK143"/>
    </row>
    <row r="144" spans="1:37" ht="22.5" customHeight="1" thickBot="1">
      <c r="A144" s="2"/>
      <c r="B144" s="313"/>
      <c r="C144" s="314"/>
      <c r="D144" s="214"/>
      <c r="E144" s="214"/>
      <c r="F144" s="214"/>
      <c r="G144" s="215"/>
      <c r="H144" s="29"/>
      <c r="J144"/>
      <c r="K144"/>
      <c r="L144"/>
      <c r="M144"/>
      <c r="N144"/>
      <c r="O144"/>
      <c r="P144"/>
      <c r="Q144"/>
      <c r="R144"/>
      <c r="S144"/>
      <c r="T144"/>
      <c r="U144"/>
      <c r="V144"/>
      <c r="W144"/>
      <c r="X144"/>
      <c r="Y144"/>
      <c r="Z144"/>
      <c r="AA144"/>
      <c r="AB144"/>
      <c r="AC144"/>
      <c r="AD144"/>
      <c r="AE144"/>
      <c r="AF144"/>
      <c r="AG144"/>
      <c r="AH144"/>
      <c r="AI144"/>
      <c r="AJ144"/>
      <c r="AK144"/>
    </row>
    <row r="145" spans="1:37" ht="29.25" customHeight="1" thickBot="1">
      <c r="A145" s="16"/>
      <c r="B145" s="48"/>
      <c r="C145" s="104"/>
      <c r="D145" s="403" t="s">
        <v>186</v>
      </c>
      <c r="E145" s="404"/>
      <c r="F145" s="404"/>
      <c r="G145" s="405"/>
      <c r="H145" s="105"/>
    </row>
    <row r="146" spans="1:37" ht="16.2">
      <c r="A146" s="16"/>
      <c r="B146" s="36"/>
      <c r="C146" s="37"/>
      <c r="D146" s="106" t="s">
        <v>45</v>
      </c>
      <c r="E146" s="106"/>
      <c r="F146" s="107"/>
      <c r="G146" s="224"/>
      <c r="H146" s="337">
        <f>H115</f>
        <v>0</v>
      </c>
    </row>
    <row r="147" spans="1:37" s="2" customFormat="1" ht="16.2">
      <c r="A147" s="16"/>
      <c r="B147" s="71"/>
      <c r="C147" s="72"/>
      <c r="D147" s="78" t="s">
        <v>46</v>
      </c>
      <c r="E147" s="81"/>
      <c r="F147" s="79"/>
      <c r="G147" s="80"/>
      <c r="H147" s="338">
        <f>H121</f>
        <v>0</v>
      </c>
    </row>
    <row r="148" spans="1:37" s="2" customFormat="1" ht="16.2">
      <c r="A148" s="1"/>
      <c r="B148" s="17"/>
      <c r="C148" s="8"/>
      <c r="D148" s="81" t="s">
        <v>87</v>
      </c>
      <c r="E148" s="81"/>
      <c r="F148" s="82"/>
      <c r="G148" s="81"/>
      <c r="H148" s="338">
        <f>H126</f>
        <v>0</v>
      </c>
    </row>
    <row r="149" spans="1:37" s="2" customFormat="1" ht="44.25" customHeight="1" thickBot="1">
      <c r="A149" s="1"/>
      <c r="B149" s="130"/>
      <c r="C149" s="129"/>
      <c r="D149" s="128" t="s">
        <v>249</v>
      </c>
      <c r="E149" s="128"/>
      <c r="F149" s="128"/>
      <c r="G149" s="128"/>
      <c r="H149" s="339">
        <f>H143</f>
        <v>0</v>
      </c>
    </row>
    <row r="150" spans="1:37" s="2" customFormat="1" ht="22.5" customHeight="1" thickBot="1">
      <c r="A150" s="1"/>
      <c r="B150" s="317"/>
      <c r="C150" s="216"/>
      <c r="D150" s="435" t="s">
        <v>193</v>
      </c>
      <c r="E150" s="435"/>
      <c r="F150" s="435"/>
      <c r="G150" s="435"/>
      <c r="H150" s="234">
        <f>SUM(H146:H149)</f>
        <v>0</v>
      </c>
    </row>
    <row r="151" spans="1:37" s="2" customFormat="1" ht="33.75" customHeight="1" thickBot="1">
      <c r="A151" s="1"/>
      <c r="B151" s="316"/>
      <c r="C151" s="316"/>
      <c r="D151" s="74"/>
      <c r="E151" s="74"/>
      <c r="F151" s="74"/>
      <c r="G151" s="74"/>
      <c r="H151" s="131"/>
    </row>
    <row r="152" spans="1:37" s="2" customFormat="1" ht="33.75" customHeight="1">
      <c r="A152" s="1"/>
      <c r="B152" s="318"/>
      <c r="C152" s="319"/>
      <c r="D152" s="436" t="s">
        <v>230</v>
      </c>
      <c r="E152" s="436"/>
      <c r="F152" s="436"/>
      <c r="G152" s="436"/>
      <c r="H152" s="372">
        <f>H53</f>
        <v>0</v>
      </c>
    </row>
    <row r="153" spans="1:37" s="2" customFormat="1" ht="33.75" customHeight="1">
      <c r="A153" s="1"/>
      <c r="B153" s="320"/>
      <c r="C153" s="86"/>
      <c r="D153" s="437" t="s">
        <v>231</v>
      </c>
      <c r="E153" s="437"/>
      <c r="F153" s="437"/>
      <c r="G153" s="437"/>
      <c r="H153" s="373">
        <f>H78</f>
        <v>0</v>
      </c>
    </row>
    <row r="154" spans="1:37" s="2" customFormat="1" ht="33.75" customHeight="1">
      <c r="A154" s="1"/>
      <c r="B154" s="320"/>
      <c r="C154" s="86"/>
      <c r="D154" s="437" t="s">
        <v>226</v>
      </c>
      <c r="E154" s="437"/>
      <c r="F154" s="437"/>
      <c r="G154" s="437"/>
      <c r="H154" s="373">
        <f>H104</f>
        <v>0</v>
      </c>
    </row>
    <row r="155" spans="1:37" ht="29.25" customHeight="1" thickBot="1">
      <c r="A155" s="16"/>
      <c r="B155" s="321"/>
      <c r="C155" s="322"/>
      <c r="D155" s="430" t="s">
        <v>194</v>
      </c>
      <c r="E155" s="430"/>
      <c r="F155" s="430"/>
      <c r="G155" s="430"/>
      <c r="H155" s="374">
        <f>H150</f>
        <v>0</v>
      </c>
    </row>
    <row r="156" spans="1:37" s="2" customFormat="1" ht="22.5" customHeight="1" thickBot="1">
      <c r="A156" s="1"/>
      <c r="B156" s="323"/>
      <c r="C156" s="324"/>
      <c r="D156" s="431" t="s">
        <v>240</v>
      </c>
      <c r="E156" s="431"/>
      <c r="F156" s="431"/>
      <c r="G156" s="431"/>
      <c r="H156" s="375">
        <f>SUM(H152:H155)</f>
        <v>0</v>
      </c>
    </row>
    <row r="157" spans="1:37">
      <c r="D157" s="68" t="s">
        <v>47</v>
      </c>
    </row>
    <row r="158" spans="1:37" ht="16.2">
      <c r="A158" s="97"/>
      <c r="B158" s="98"/>
      <c r="C158" s="98"/>
      <c r="D158" s="99" t="s">
        <v>67</v>
      </c>
      <c r="E158" s="98"/>
      <c r="F158" s="100"/>
      <c r="G158" s="101"/>
      <c r="H158" s="102"/>
      <c r="I158"/>
      <c r="J158"/>
      <c r="K158"/>
      <c r="L158"/>
      <c r="M158"/>
      <c r="N158"/>
      <c r="O158"/>
      <c r="P158"/>
      <c r="Q158"/>
      <c r="R158"/>
      <c r="S158"/>
      <c r="T158"/>
      <c r="U158"/>
      <c r="V158"/>
      <c r="W158"/>
      <c r="X158"/>
      <c r="Y158"/>
      <c r="Z158"/>
      <c r="AA158"/>
      <c r="AB158"/>
      <c r="AC158"/>
      <c r="AD158"/>
      <c r="AE158"/>
      <c r="AF158"/>
      <c r="AG158"/>
      <c r="AH158"/>
      <c r="AI158"/>
      <c r="AJ158"/>
      <c r="AK158"/>
    </row>
    <row r="159" spans="1:37" ht="16.2">
      <c r="A159" s="97"/>
      <c r="B159" s="98"/>
      <c r="C159" s="98"/>
      <c r="D159" s="99" t="s">
        <v>68</v>
      </c>
      <c r="E159" s="98"/>
      <c r="F159" s="100"/>
      <c r="G159" s="101"/>
      <c r="H159" s="102"/>
      <c r="I159"/>
      <c r="J159"/>
      <c r="K159"/>
      <c r="L159"/>
      <c r="M159"/>
      <c r="N159"/>
      <c r="O159"/>
      <c r="P159"/>
      <c r="Q159"/>
      <c r="R159"/>
      <c r="S159"/>
      <c r="T159"/>
      <c r="U159"/>
      <c r="V159"/>
      <c r="W159"/>
      <c r="X159"/>
      <c r="Y159"/>
      <c r="Z159"/>
      <c r="AA159"/>
      <c r="AB159"/>
      <c r="AC159"/>
      <c r="AD159"/>
      <c r="AE159"/>
      <c r="AF159"/>
      <c r="AG159"/>
      <c r="AH159"/>
      <c r="AI159"/>
      <c r="AJ159"/>
      <c r="AK159"/>
    </row>
    <row r="160" spans="1:37" ht="16.2">
      <c r="A160" s="97"/>
      <c r="B160" s="98"/>
      <c r="C160" s="98"/>
      <c r="D160" s="99" t="s">
        <v>69</v>
      </c>
      <c r="E160" s="98"/>
      <c r="F160" s="100"/>
      <c r="G160" s="101"/>
      <c r="H160" s="102"/>
      <c r="I160"/>
      <c r="J160"/>
      <c r="K160"/>
      <c r="L160"/>
      <c r="M160"/>
      <c r="N160"/>
      <c r="O160"/>
      <c r="P160"/>
      <c r="Q160"/>
      <c r="R160"/>
      <c r="S160"/>
      <c r="T160"/>
      <c r="U160"/>
      <c r="V160"/>
      <c r="W160"/>
      <c r="X160"/>
      <c r="Y160"/>
      <c r="Z160"/>
      <c r="AA160"/>
      <c r="AB160"/>
      <c r="AC160"/>
      <c r="AD160"/>
      <c r="AE160"/>
      <c r="AF160"/>
      <c r="AG160"/>
      <c r="AH160"/>
      <c r="AI160"/>
      <c r="AJ160"/>
      <c r="AK160"/>
    </row>
    <row r="188" spans="1:37" s="67" customFormat="1">
      <c r="A188" s="1"/>
      <c r="F188" s="19"/>
      <c r="G188" s="69"/>
      <c r="H188" s="70"/>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sheetData>
  <mergeCells count="53">
    <mergeCell ref="D155:G155"/>
    <mergeCell ref="D156:G156"/>
    <mergeCell ref="B115:G115"/>
    <mergeCell ref="B121:G121"/>
    <mergeCell ref="B126:G126"/>
    <mergeCell ref="B143:G143"/>
    <mergeCell ref="D150:G150"/>
    <mergeCell ref="D145:G145"/>
    <mergeCell ref="D152:G152"/>
    <mergeCell ref="D153:G153"/>
    <mergeCell ref="D154:G154"/>
    <mergeCell ref="D127:H127"/>
    <mergeCell ref="D100:G100"/>
    <mergeCell ref="D104:G104"/>
    <mergeCell ref="B106:H106"/>
    <mergeCell ref="B107:H107"/>
    <mergeCell ref="B81:H81"/>
    <mergeCell ref="B87:G87"/>
    <mergeCell ref="B93:G93"/>
    <mergeCell ref="B98:G98"/>
    <mergeCell ref="B80:H80"/>
    <mergeCell ref="D53:G53"/>
    <mergeCell ref="B55:H55"/>
    <mergeCell ref="B56:H56"/>
    <mergeCell ref="B62:G62"/>
    <mergeCell ref="B68:G68"/>
    <mergeCell ref="B73:G73"/>
    <mergeCell ref="D74:G74"/>
    <mergeCell ref="D78:G78"/>
    <mergeCell ref="D48:G48"/>
    <mergeCell ref="D13:H13"/>
    <mergeCell ref="D14:H14"/>
    <mergeCell ref="D15:H15"/>
    <mergeCell ref="D16:H16"/>
    <mergeCell ref="D17:H17"/>
    <mergeCell ref="D18:H18"/>
    <mergeCell ref="D19:H19"/>
    <mergeCell ref="E30:G30"/>
    <mergeCell ref="B36:G36"/>
    <mergeCell ref="B42:G42"/>
    <mergeCell ref="B47:G47"/>
    <mergeCell ref="D12:H12"/>
    <mergeCell ref="B1:H1"/>
    <mergeCell ref="B2:H2"/>
    <mergeCell ref="B3:H3"/>
    <mergeCell ref="D4:H4"/>
    <mergeCell ref="D5:H5"/>
    <mergeCell ref="D6:H6"/>
    <mergeCell ref="D7:H7"/>
    <mergeCell ref="D8:H8"/>
    <mergeCell ref="D9:H9"/>
    <mergeCell ref="D10:H10"/>
    <mergeCell ref="D11:H11"/>
  </mergeCells>
  <pageMargins left="0.70866141732283472" right="0.70866141732283472" top="0.74803149606299213" bottom="0.74803149606299213" header="0.31496062992125984" footer="0.31496062992125984"/>
  <pageSetup paperSize="9" scale="57" fitToHeight="0" orientation="portrait" r:id="rId1"/>
  <headerFooter>
    <oddHeader>&amp;CБАРАЊЕ ЗА ПОНУДИ - Тендер 7 - Дел 4- Анекс 1
Реф. Бр.: LRCP-9034-9210-MK-RFB-A.2.1.7 -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Дојран&amp;CРеконструкција на ул.Велко Влаховиќ&amp;R&amp;P/&amp;N</oddFooter>
  </headerFooter>
  <rowBreaks count="4" manualBreakCount="4">
    <brk id="19" max="7" man="1"/>
    <brk id="42" max="7" man="1"/>
    <brk id="79" max="7" man="1"/>
    <brk id="144"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295D-7F1F-443A-9D9C-A8DB559EBD18}">
  <sheetPr>
    <tabColor rgb="FFFFFF00"/>
    <pageSetUpPr fitToPage="1"/>
  </sheetPr>
  <dimension ref="A1:AK78"/>
  <sheetViews>
    <sheetView view="pageBreakPreview" topLeftCell="A64" zoomScale="85" zoomScaleNormal="115" zoomScaleSheetLayoutView="85" zoomScalePageLayoutView="40" workbookViewId="0">
      <selection activeCell="H65" sqref="H65"/>
    </sheetView>
  </sheetViews>
  <sheetFormatPr defaultRowHeight="14.4"/>
  <cols>
    <col min="1" max="1" width="3.44140625" style="1" customWidth="1"/>
    <col min="2" max="2" width="7.6640625" style="67" customWidth="1"/>
    <col min="3" max="3" width="11.6640625" style="67" customWidth="1"/>
    <col min="4" max="4" width="64.109375" style="68" customWidth="1"/>
    <col min="5" max="5" width="10.6640625" style="67" customWidth="1"/>
    <col min="6" max="6" width="15.44140625" style="19" customWidth="1"/>
    <col min="7" max="7" width="15.44140625" style="69" customWidth="1"/>
    <col min="8" max="8" width="21.5546875" style="70" customWidth="1"/>
    <col min="9" max="37" width="9.109375" style="2"/>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8" ht="84.75" customHeight="1" thickBot="1">
      <c r="B1" s="389" t="s">
        <v>203</v>
      </c>
      <c r="C1" s="390"/>
      <c r="D1" s="390"/>
      <c r="E1" s="390"/>
      <c r="F1" s="390"/>
      <c r="G1" s="390"/>
      <c r="H1" s="391"/>
    </row>
    <row r="2" spans="1:8" ht="16.8" thickBot="1">
      <c r="B2" s="444" t="s">
        <v>0</v>
      </c>
      <c r="C2" s="445"/>
      <c r="D2" s="445"/>
      <c r="E2" s="445"/>
      <c r="F2" s="445"/>
      <c r="G2" s="445"/>
      <c r="H2" s="446"/>
    </row>
    <row r="3" spans="1:8" ht="19.2" customHeight="1" thickBot="1">
      <c r="B3" s="447" t="s">
        <v>171</v>
      </c>
      <c r="C3" s="448"/>
      <c r="D3" s="448"/>
      <c r="E3" s="448"/>
      <c r="F3" s="448"/>
      <c r="G3" s="448"/>
      <c r="H3" s="449"/>
    </row>
    <row r="4" spans="1:8" ht="24" customHeight="1" thickBot="1">
      <c r="B4" s="34"/>
      <c r="C4" s="35"/>
      <c r="D4" s="398" t="s">
        <v>1</v>
      </c>
      <c r="E4" s="398"/>
      <c r="F4" s="398"/>
      <c r="G4" s="398"/>
      <c r="H4" s="399"/>
    </row>
    <row r="5" spans="1:8" ht="40.5" customHeight="1">
      <c r="A5" s="3"/>
      <c r="B5" s="36"/>
      <c r="C5" s="37" t="s">
        <v>2</v>
      </c>
      <c r="D5" s="400" t="s">
        <v>3</v>
      </c>
      <c r="E5" s="401"/>
      <c r="F5" s="401"/>
      <c r="G5" s="401"/>
      <c r="H5" s="402"/>
    </row>
    <row r="6" spans="1:8" ht="134.25" customHeight="1">
      <c r="A6" s="3"/>
      <c r="B6" s="38"/>
      <c r="C6" s="14" t="s">
        <v>4</v>
      </c>
      <c r="D6" s="387" t="s">
        <v>5</v>
      </c>
      <c r="E6" s="387"/>
      <c r="F6" s="387"/>
      <c r="G6" s="387"/>
      <c r="H6" s="388"/>
    </row>
    <row r="7" spans="1:8" ht="81" customHeight="1">
      <c r="A7" s="3"/>
      <c r="B7" s="91"/>
      <c r="C7" s="14" t="s">
        <v>6</v>
      </c>
      <c r="D7" s="387" t="s">
        <v>7</v>
      </c>
      <c r="E7" s="387"/>
      <c r="F7" s="387"/>
      <c r="G7" s="387"/>
      <c r="H7" s="388"/>
    </row>
    <row r="8" spans="1:8" ht="86.25" customHeight="1">
      <c r="A8" s="3"/>
      <c r="B8" s="91"/>
      <c r="C8" s="14" t="s">
        <v>8</v>
      </c>
      <c r="D8" s="387" t="s">
        <v>64</v>
      </c>
      <c r="E8" s="387"/>
      <c r="F8" s="387"/>
      <c r="G8" s="387"/>
      <c r="H8" s="388"/>
    </row>
    <row r="9" spans="1:8" ht="138.75" customHeight="1">
      <c r="A9" s="3"/>
      <c r="B9" s="91"/>
      <c r="C9" s="14" t="s">
        <v>9</v>
      </c>
      <c r="D9" s="387" t="s">
        <v>53</v>
      </c>
      <c r="E9" s="387"/>
      <c r="F9" s="387"/>
      <c r="G9" s="387"/>
      <c r="H9" s="388"/>
    </row>
    <row r="10" spans="1:8" ht="81" customHeight="1">
      <c r="A10" s="3"/>
      <c r="B10" s="91"/>
      <c r="C10" s="14" t="s">
        <v>10</v>
      </c>
      <c r="D10" s="387" t="s">
        <v>54</v>
      </c>
      <c r="E10" s="387"/>
      <c r="F10" s="387"/>
      <c r="G10" s="387"/>
      <c r="H10" s="388"/>
    </row>
    <row r="11" spans="1:8" ht="45" customHeight="1">
      <c r="A11" s="3"/>
      <c r="B11" s="91"/>
      <c r="C11" s="14" t="s">
        <v>11</v>
      </c>
      <c r="D11" s="387" t="s">
        <v>12</v>
      </c>
      <c r="E11" s="387"/>
      <c r="F11" s="387"/>
      <c r="G11" s="387"/>
      <c r="H11" s="388"/>
    </row>
    <row r="12" spans="1:8" ht="141" customHeight="1">
      <c r="A12" s="3"/>
      <c r="B12" s="91"/>
      <c r="C12" s="14" t="s">
        <v>13</v>
      </c>
      <c r="D12" s="387" t="s">
        <v>71</v>
      </c>
      <c r="E12" s="387"/>
      <c r="F12" s="387"/>
      <c r="G12" s="387"/>
      <c r="H12" s="388"/>
    </row>
    <row r="13" spans="1:8" ht="62.25" customHeight="1">
      <c r="A13" s="3"/>
      <c r="B13" s="91"/>
      <c r="C13" s="33" t="s">
        <v>14</v>
      </c>
      <c r="D13" s="387" t="s">
        <v>15</v>
      </c>
      <c r="E13" s="387"/>
      <c r="F13" s="387"/>
      <c r="G13" s="387"/>
      <c r="H13" s="388"/>
    </row>
    <row r="14" spans="1:8" ht="141.75" customHeight="1">
      <c r="A14" s="3"/>
      <c r="B14" s="91"/>
      <c r="C14" s="14" t="s">
        <v>16</v>
      </c>
      <c r="D14" s="406" t="s">
        <v>254</v>
      </c>
      <c r="E14" s="407"/>
      <c r="F14" s="407"/>
      <c r="G14" s="407"/>
      <c r="H14" s="408"/>
    </row>
    <row r="15" spans="1:8" ht="182.25" customHeight="1">
      <c r="A15" s="3"/>
      <c r="B15" s="91"/>
      <c r="C15" s="14" t="s">
        <v>17</v>
      </c>
      <c r="D15" s="387" t="s">
        <v>18</v>
      </c>
      <c r="E15" s="387"/>
      <c r="F15" s="387"/>
      <c r="G15" s="387"/>
      <c r="H15" s="388"/>
    </row>
    <row r="16" spans="1:8" ht="136.5" customHeight="1">
      <c r="A16" s="3"/>
      <c r="B16" s="91"/>
      <c r="C16" s="14" t="s">
        <v>19</v>
      </c>
      <c r="D16" s="387" t="s">
        <v>20</v>
      </c>
      <c r="E16" s="387"/>
      <c r="F16" s="387"/>
      <c r="G16" s="387"/>
      <c r="H16" s="388"/>
    </row>
    <row r="17" spans="1:37" ht="97.5" customHeight="1">
      <c r="A17" s="3"/>
      <c r="B17" s="91"/>
      <c r="C17" s="14" t="s">
        <v>21</v>
      </c>
      <c r="D17" s="387" t="s">
        <v>22</v>
      </c>
      <c r="E17" s="387"/>
      <c r="F17" s="387"/>
      <c r="G17" s="387"/>
      <c r="H17" s="388"/>
    </row>
    <row r="18" spans="1:37" ht="86.25" customHeight="1">
      <c r="A18" s="3"/>
      <c r="B18" s="91"/>
      <c r="C18" s="14" t="s">
        <v>23</v>
      </c>
      <c r="D18" s="387" t="s">
        <v>134</v>
      </c>
      <c r="E18" s="387"/>
      <c r="F18" s="387"/>
      <c r="G18" s="387"/>
      <c r="H18" s="388"/>
    </row>
    <row r="19" spans="1:37" ht="70.5" customHeight="1" thickBot="1">
      <c r="A19" s="3"/>
      <c r="B19" s="39"/>
      <c r="C19" s="40" t="s">
        <v>24</v>
      </c>
      <c r="D19" s="409" t="s">
        <v>65</v>
      </c>
      <c r="E19" s="409"/>
      <c r="F19" s="409"/>
      <c r="G19" s="409"/>
      <c r="H19" s="410"/>
    </row>
    <row r="20" spans="1:37" ht="16.2" thickBot="1">
      <c r="B20" s="41"/>
      <c r="C20" s="41"/>
      <c r="D20" s="41"/>
      <c r="E20" s="41"/>
      <c r="F20" s="4"/>
      <c r="G20" s="41"/>
      <c r="H20" s="41"/>
    </row>
    <row r="21" spans="1:37" ht="48.6">
      <c r="B21" s="36" t="s">
        <v>133</v>
      </c>
      <c r="C21" s="42" t="s">
        <v>48</v>
      </c>
      <c r="D21" s="42" t="s">
        <v>25</v>
      </c>
      <c r="E21" s="42" t="s">
        <v>26</v>
      </c>
      <c r="F21" s="5" t="s">
        <v>27</v>
      </c>
      <c r="G21" s="43" t="s">
        <v>28</v>
      </c>
      <c r="H21" s="44" t="s">
        <v>29</v>
      </c>
    </row>
    <row r="22" spans="1:37" ht="16.8" thickBot="1">
      <c r="B22" s="45">
        <v>1</v>
      </c>
      <c r="C22" s="22">
        <v>2</v>
      </c>
      <c r="D22" s="22">
        <v>3</v>
      </c>
      <c r="E22" s="22">
        <v>4</v>
      </c>
      <c r="F22" s="22">
        <v>5</v>
      </c>
      <c r="G22" s="46">
        <v>6</v>
      </c>
      <c r="H22" s="47">
        <v>7</v>
      </c>
    </row>
    <row r="23" spans="1:37" ht="16.8" thickBot="1">
      <c r="B23" s="48"/>
      <c r="C23" s="49"/>
      <c r="D23" s="126" t="s">
        <v>30</v>
      </c>
      <c r="E23" s="169"/>
      <c r="F23" s="50"/>
      <c r="G23" s="31"/>
      <c r="H23" s="32"/>
    </row>
    <row r="24" spans="1:37" ht="15.75" customHeight="1">
      <c r="B24" s="13">
        <v>1</v>
      </c>
      <c r="C24" s="92" t="s">
        <v>132</v>
      </c>
      <c r="D24" s="51" t="s">
        <v>31</v>
      </c>
      <c r="E24" s="164" t="s">
        <v>32</v>
      </c>
      <c r="F24" s="28">
        <v>1</v>
      </c>
      <c r="G24" s="93">
        <v>0</v>
      </c>
      <c r="H24" s="52">
        <f t="shared" ref="H24:H29" si="0">F24*G24</f>
        <v>0</v>
      </c>
    </row>
    <row r="25" spans="1:37" ht="36" customHeight="1">
      <c r="B25" s="87">
        <v>2</v>
      </c>
      <c r="C25" s="86" t="s">
        <v>131</v>
      </c>
      <c r="D25" s="88" t="s">
        <v>33</v>
      </c>
      <c r="E25" s="145" t="s">
        <v>32</v>
      </c>
      <c r="F25" s="89">
        <v>1</v>
      </c>
      <c r="G25" s="85">
        <v>0</v>
      </c>
      <c r="H25" s="54">
        <f t="shared" si="0"/>
        <v>0</v>
      </c>
    </row>
    <row r="26" spans="1:37" ht="22.5" customHeight="1">
      <c r="B26" s="87">
        <v>3</v>
      </c>
      <c r="C26" s="90" t="s">
        <v>130</v>
      </c>
      <c r="D26" s="53" t="s">
        <v>34</v>
      </c>
      <c r="E26" s="145" t="s">
        <v>32</v>
      </c>
      <c r="F26" s="89">
        <v>1</v>
      </c>
      <c r="G26" s="85">
        <v>0</v>
      </c>
      <c r="H26" s="54">
        <f t="shared" si="0"/>
        <v>0</v>
      </c>
    </row>
    <row r="27" spans="1:37" ht="36" customHeight="1">
      <c r="B27" s="87">
        <v>4</v>
      </c>
      <c r="C27" s="90" t="s">
        <v>129</v>
      </c>
      <c r="D27" s="53" t="s">
        <v>50</v>
      </c>
      <c r="E27" s="145" t="s">
        <v>32</v>
      </c>
      <c r="F27" s="89">
        <v>1</v>
      </c>
      <c r="G27" s="85">
        <v>0</v>
      </c>
      <c r="H27" s="54">
        <f t="shared" si="0"/>
        <v>0</v>
      </c>
    </row>
    <row r="28" spans="1:37" ht="57" customHeight="1">
      <c r="B28" s="87">
        <v>5</v>
      </c>
      <c r="C28" s="90" t="s">
        <v>128</v>
      </c>
      <c r="D28" s="53" t="s">
        <v>52</v>
      </c>
      <c r="E28" s="145" t="s">
        <v>32</v>
      </c>
      <c r="F28" s="89">
        <v>1</v>
      </c>
      <c r="G28" s="85">
        <v>0</v>
      </c>
      <c r="H28" s="54">
        <f t="shared" si="0"/>
        <v>0</v>
      </c>
    </row>
    <row r="29" spans="1:37" ht="36.75" customHeight="1" thickBot="1">
      <c r="B29" s="26">
        <v>6</v>
      </c>
      <c r="C29" s="55">
        <v>14</v>
      </c>
      <c r="D29" s="56" t="s">
        <v>66</v>
      </c>
      <c r="E29" s="161" t="s">
        <v>32</v>
      </c>
      <c r="F29" s="23">
        <v>1</v>
      </c>
      <c r="G29" s="94">
        <v>0</v>
      </c>
      <c r="H29" s="57">
        <f t="shared" si="0"/>
        <v>0</v>
      </c>
    </row>
    <row r="30" spans="1:37" ht="24" customHeight="1" thickBot="1">
      <c r="B30" s="58"/>
      <c r="C30" s="59"/>
      <c r="D30" s="59"/>
      <c r="E30" s="411" t="s">
        <v>49</v>
      </c>
      <c r="F30" s="411"/>
      <c r="G30" s="412"/>
      <c r="H30" s="259">
        <f>SUM(H24:H29)</f>
        <v>0</v>
      </c>
    </row>
    <row r="31" spans="1:37" s="7" customFormat="1" ht="16.8" thickBot="1">
      <c r="A31" s="6"/>
      <c r="B31" s="9"/>
      <c r="C31" s="10"/>
      <c r="D31" s="126" t="s">
        <v>35</v>
      </c>
      <c r="E31" s="11"/>
      <c r="F31" s="11"/>
      <c r="G31" s="11"/>
      <c r="H31" s="1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c r="A32" s="6"/>
      <c r="B32" s="237">
        <v>7</v>
      </c>
      <c r="C32" s="238" t="s">
        <v>58</v>
      </c>
      <c r="D32" s="192" t="s">
        <v>127</v>
      </c>
      <c r="E32" s="193" t="s">
        <v>83</v>
      </c>
      <c r="F32" s="239">
        <v>0.81499999999999995</v>
      </c>
      <c r="G32" s="239">
        <v>0</v>
      </c>
      <c r="H32" s="256">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33.6" customHeight="1">
      <c r="A33" s="6"/>
      <c r="B33" s="113">
        <f>B32+1</f>
        <v>8</v>
      </c>
      <c r="C33" s="114" t="s">
        <v>126</v>
      </c>
      <c r="D33" s="27" t="s">
        <v>125</v>
      </c>
      <c r="E33" s="157" t="s">
        <v>83</v>
      </c>
      <c r="F33" s="235">
        <v>0.81499999999999995</v>
      </c>
      <c r="G33" s="235">
        <v>0</v>
      </c>
      <c r="H33" s="257">
        <f>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6" customFormat="1" ht="53.25" customHeight="1">
      <c r="B34" s="113">
        <f t="shared" ref="B34:B36" si="1">B33+1</f>
        <v>9</v>
      </c>
      <c r="C34" s="114" t="s">
        <v>59</v>
      </c>
      <c r="D34" s="27" t="s">
        <v>168</v>
      </c>
      <c r="E34" s="157" t="s">
        <v>37</v>
      </c>
      <c r="F34" s="235">
        <v>2800</v>
      </c>
      <c r="G34" s="235">
        <v>0</v>
      </c>
      <c r="H34" s="257">
        <f t="shared" ref="H34" si="2">F34*G34</f>
        <v>0</v>
      </c>
    </row>
    <row r="35" spans="1:37" s="170" customFormat="1" ht="62.4">
      <c r="B35" s="113">
        <f t="shared" si="1"/>
        <v>10</v>
      </c>
      <c r="C35" s="114" t="s">
        <v>121</v>
      </c>
      <c r="D35" s="212" t="s">
        <v>149</v>
      </c>
      <c r="E35" s="157" t="s">
        <v>37</v>
      </c>
      <c r="F35" s="235">
        <v>115</v>
      </c>
      <c r="G35" s="235">
        <v>0</v>
      </c>
      <c r="H35" s="257">
        <f>F35*G35</f>
        <v>0</v>
      </c>
    </row>
    <row r="36" spans="1:37" s="170" customFormat="1" ht="47.4" thickBot="1">
      <c r="B36" s="240">
        <f t="shared" si="1"/>
        <v>11</v>
      </c>
      <c r="C36" s="267" t="s">
        <v>121</v>
      </c>
      <c r="D36" s="228" t="s">
        <v>150</v>
      </c>
      <c r="E36" s="195" t="s">
        <v>37</v>
      </c>
      <c r="F36" s="243">
        <v>1.1000000000000001</v>
      </c>
      <c r="G36" s="243">
        <v>0</v>
      </c>
      <c r="H36" s="258">
        <f>F36*G36</f>
        <v>0</v>
      </c>
    </row>
    <row r="37" spans="1:37" s="7" customFormat="1" ht="19.95" customHeight="1" thickBot="1">
      <c r="A37" s="6"/>
      <c r="B37" s="419" t="s">
        <v>39</v>
      </c>
      <c r="C37" s="420"/>
      <c r="D37" s="420"/>
      <c r="E37" s="420"/>
      <c r="F37" s="420"/>
      <c r="G37" s="421"/>
      <c r="H37" s="60">
        <f>SUM(H32:H36)</f>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7" customFormat="1" ht="16.2" customHeight="1" thickBot="1">
      <c r="A38" s="6"/>
      <c r="B38" s="20"/>
      <c r="C38" s="20"/>
      <c r="D38" s="126" t="s">
        <v>40</v>
      </c>
      <c r="E38" s="159"/>
      <c r="F38" s="21"/>
      <c r="G38" s="21"/>
      <c r="H38" s="29"/>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25" customFormat="1" ht="77.400000000000006" customHeight="1">
      <c r="A39" s="24"/>
      <c r="B39" s="13">
        <v>12</v>
      </c>
      <c r="C39" s="92" t="s">
        <v>60</v>
      </c>
      <c r="D39" s="192" t="s">
        <v>117</v>
      </c>
      <c r="E39" s="193" t="s">
        <v>38</v>
      </c>
      <c r="F39" s="239">
        <v>2110.8000000000002</v>
      </c>
      <c r="G39" s="239">
        <v>0</v>
      </c>
      <c r="H39" s="256">
        <f>F39*G39</f>
        <v>0</v>
      </c>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1:37" s="6" customFormat="1" ht="38.25" customHeight="1">
      <c r="B40" s="87">
        <f>B39+1</f>
        <v>13</v>
      </c>
      <c r="C40" s="90" t="s">
        <v>115</v>
      </c>
      <c r="D40" s="27" t="s">
        <v>170</v>
      </c>
      <c r="E40" s="157" t="s">
        <v>38</v>
      </c>
      <c r="F40" s="235">
        <v>26.9</v>
      </c>
      <c r="G40" s="235">
        <v>0</v>
      </c>
      <c r="H40" s="257">
        <f>F40*G40</f>
        <v>0</v>
      </c>
    </row>
    <row r="41" spans="1:37" s="7" customFormat="1" ht="15.6">
      <c r="A41" s="6"/>
      <c r="B41" s="87">
        <f t="shared" ref="B41:B42" si="3">B40+1</f>
        <v>14</v>
      </c>
      <c r="C41" s="90" t="s">
        <v>113</v>
      </c>
      <c r="D41" s="27" t="s">
        <v>112</v>
      </c>
      <c r="E41" s="157" t="s">
        <v>37</v>
      </c>
      <c r="F41" s="235">
        <v>4100</v>
      </c>
      <c r="G41" s="235">
        <v>0</v>
      </c>
      <c r="H41" s="257">
        <f>F41*G41</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ht="31.8" thickBot="1">
      <c r="B42" s="26">
        <f t="shared" si="3"/>
        <v>15</v>
      </c>
      <c r="C42" s="162" t="s">
        <v>209</v>
      </c>
      <c r="D42" s="194" t="s">
        <v>110</v>
      </c>
      <c r="E42" s="195" t="s">
        <v>88</v>
      </c>
      <c r="F42" s="243">
        <v>6</v>
      </c>
      <c r="G42" s="243">
        <v>0</v>
      </c>
      <c r="H42" s="258">
        <f>F42*G42</f>
        <v>0</v>
      </c>
    </row>
    <row r="43" spans="1:37" s="7" customFormat="1" ht="23.25" customHeight="1" thickBot="1">
      <c r="A43" s="6"/>
      <c r="B43" s="419" t="s">
        <v>41</v>
      </c>
      <c r="C43" s="420"/>
      <c r="D43" s="420"/>
      <c r="E43" s="420"/>
      <c r="F43" s="420"/>
      <c r="G43" s="421"/>
      <c r="H43" s="259">
        <f>SUM(H39:H42)</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s="7" customFormat="1" ht="16.95" customHeight="1" thickBot="1">
      <c r="A44" s="6"/>
      <c r="B44" s="62"/>
      <c r="C44" s="63"/>
      <c r="D44" s="126" t="s">
        <v>42</v>
      </c>
      <c r="E44" s="149"/>
      <c r="F44" s="15"/>
      <c r="G44" s="15"/>
      <c r="H44" s="14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7" customFormat="1" ht="56.25" customHeight="1">
      <c r="A45" s="6"/>
      <c r="B45" s="13">
        <v>16</v>
      </c>
      <c r="C45" s="92" t="s">
        <v>62</v>
      </c>
      <c r="D45" s="61" t="s">
        <v>105</v>
      </c>
      <c r="E45" s="164" t="s">
        <v>38</v>
      </c>
      <c r="F45" s="95">
        <v>1710.36</v>
      </c>
      <c r="G45" s="95">
        <v>0</v>
      </c>
      <c r="H45" s="264">
        <f t="shared" ref="H45:H49" si="4">(F45*G45)</f>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7" customFormat="1" ht="42.75" customHeight="1">
      <c r="A46" s="6"/>
      <c r="B46" s="87">
        <f>B45+1</f>
        <v>17</v>
      </c>
      <c r="C46" s="90" t="s">
        <v>63</v>
      </c>
      <c r="D46" s="8" t="s">
        <v>104</v>
      </c>
      <c r="E46" s="145" t="s">
        <v>37</v>
      </c>
      <c r="F46" s="96">
        <v>4100</v>
      </c>
      <c r="G46" s="96">
        <v>0</v>
      </c>
      <c r="H46" s="261">
        <f t="shared" si="4"/>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46.8">
      <c r="A47" s="6"/>
      <c r="B47" s="87">
        <f t="shared" ref="B47:B49" si="5">B46+1</f>
        <v>18</v>
      </c>
      <c r="C47" s="90" t="s">
        <v>101</v>
      </c>
      <c r="D47" s="8" t="s">
        <v>100</v>
      </c>
      <c r="E47" s="145" t="s">
        <v>36</v>
      </c>
      <c r="F47" s="96">
        <v>840</v>
      </c>
      <c r="G47" s="96">
        <v>0</v>
      </c>
      <c r="H47" s="261">
        <f t="shared" si="4"/>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6" customFormat="1" ht="46.8">
      <c r="B48" s="87">
        <f t="shared" si="5"/>
        <v>19</v>
      </c>
      <c r="C48" s="90" t="s">
        <v>101</v>
      </c>
      <c r="D48" s="8" t="s">
        <v>169</v>
      </c>
      <c r="E48" s="145" t="s">
        <v>36</v>
      </c>
      <c r="F48" s="96">
        <v>1650</v>
      </c>
      <c r="G48" s="96">
        <v>0</v>
      </c>
      <c r="H48" s="261">
        <f t="shared" ref="H48" si="6">(F48*G48)</f>
        <v>0</v>
      </c>
    </row>
    <row r="49" spans="1:37" ht="49.2" customHeight="1" thickBot="1">
      <c r="A49" s="108"/>
      <c r="B49" s="26">
        <f t="shared" si="5"/>
        <v>20</v>
      </c>
      <c r="C49" s="229" t="s">
        <v>97</v>
      </c>
      <c r="D49" s="230" t="s">
        <v>96</v>
      </c>
      <c r="E49" s="231" t="s">
        <v>37</v>
      </c>
      <c r="F49" s="191">
        <v>975</v>
      </c>
      <c r="G49" s="191">
        <v>0</v>
      </c>
      <c r="H49" s="262">
        <f t="shared" si="4"/>
        <v>0</v>
      </c>
      <c r="I49"/>
      <c r="J49"/>
      <c r="K49"/>
      <c r="L49"/>
      <c r="M49"/>
      <c r="N49"/>
      <c r="O49"/>
      <c r="P49"/>
      <c r="Q49"/>
      <c r="R49"/>
      <c r="S49"/>
      <c r="T49"/>
      <c r="U49"/>
      <c r="V49"/>
      <c r="W49"/>
      <c r="X49"/>
      <c r="Y49"/>
      <c r="Z49"/>
      <c r="AA49"/>
      <c r="AB49"/>
      <c r="AC49"/>
      <c r="AD49"/>
      <c r="AE49"/>
      <c r="AF49"/>
      <c r="AG49"/>
      <c r="AH49"/>
      <c r="AI49"/>
      <c r="AJ49"/>
      <c r="AK49"/>
    </row>
    <row r="50" spans="1:37" s="7" customFormat="1" ht="16.2" customHeight="1" thickBot="1">
      <c r="A50" s="6"/>
      <c r="B50" s="442" t="s">
        <v>43</v>
      </c>
      <c r="C50" s="443"/>
      <c r="D50" s="443"/>
      <c r="E50" s="443"/>
      <c r="F50" s="443"/>
      <c r="G50" s="443"/>
      <c r="H50" s="60">
        <f>SUM(H45:H49)</f>
        <v>0</v>
      </c>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ht="16.8" thickBot="1">
      <c r="A51" s="2"/>
      <c r="B51" s="64"/>
      <c r="C51" s="65"/>
      <c r="D51" s="66" t="s">
        <v>77</v>
      </c>
      <c r="E51" s="140"/>
      <c r="F51" s="65"/>
      <c r="G51" s="65"/>
      <c r="H51" s="30"/>
      <c r="J51"/>
      <c r="K51"/>
      <c r="L51"/>
      <c r="M51"/>
      <c r="N51"/>
      <c r="O51"/>
      <c r="P51"/>
      <c r="Q51"/>
      <c r="R51"/>
      <c r="S51"/>
      <c r="T51"/>
      <c r="U51"/>
      <c r="V51"/>
      <c r="W51"/>
      <c r="X51"/>
      <c r="Y51"/>
      <c r="Z51"/>
      <c r="AA51"/>
      <c r="AB51"/>
      <c r="AC51"/>
      <c r="AD51"/>
      <c r="AE51"/>
      <c r="AF51"/>
      <c r="AG51"/>
      <c r="AH51"/>
      <c r="AI51"/>
      <c r="AJ51"/>
      <c r="AK51"/>
    </row>
    <row r="52" spans="1:37" ht="16.8" thickBot="1">
      <c r="A52" s="2"/>
      <c r="B52" s="64"/>
      <c r="C52" s="333"/>
      <c r="D52" s="66" t="s">
        <v>213</v>
      </c>
      <c r="E52" s="199"/>
      <c r="F52" s="65"/>
      <c r="G52" s="65"/>
      <c r="H52" s="30"/>
      <c r="J52"/>
      <c r="K52"/>
      <c r="L52"/>
      <c r="M52"/>
      <c r="N52"/>
      <c r="O52"/>
      <c r="P52"/>
      <c r="Q52"/>
      <c r="R52"/>
      <c r="S52"/>
      <c r="T52"/>
      <c r="U52"/>
      <c r="V52"/>
      <c r="W52"/>
      <c r="X52"/>
      <c r="Y52"/>
      <c r="Z52"/>
      <c r="AA52"/>
      <c r="AB52"/>
      <c r="AC52"/>
      <c r="AD52"/>
      <c r="AE52"/>
      <c r="AF52"/>
      <c r="AG52"/>
      <c r="AH52"/>
      <c r="AI52"/>
      <c r="AJ52"/>
      <c r="AK52"/>
    </row>
    <row r="53" spans="1:37" ht="65.25" customHeight="1">
      <c r="A53" s="2"/>
      <c r="B53" s="202">
        <v>21</v>
      </c>
      <c r="C53" s="203" t="s">
        <v>89</v>
      </c>
      <c r="D53" s="204" t="s">
        <v>92</v>
      </c>
      <c r="E53" s="205" t="s">
        <v>51</v>
      </c>
      <c r="F53" s="137">
        <v>3</v>
      </c>
      <c r="G53" s="136">
        <v>0</v>
      </c>
      <c r="H53" s="206">
        <f t="shared" ref="H53:H60" si="7">(F53*G53)</f>
        <v>0</v>
      </c>
      <c r="I53"/>
      <c r="J53"/>
      <c r="K53"/>
      <c r="L53"/>
      <c r="M53"/>
      <c r="N53"/>
      <c r="O53"/>
      <c r="P53"/>
      <c r="Q53"/>
      <c r="R53"/>
      <c r="S53"/>
      <c r="T53"/>
      <c r="U53"/>
      <c r="V53"/>
      <c r="W53"/>
      <c r="X53"/>
      <c r="Y53"/>
      <c r="Z53"/>
      <c r="AA53"/>
      <c r="AB53"/>
      <c r="AC53"/>
      <c r="AD53"/>
      <c r="AE53"/>
      <c r="AF53"/>
      <c r="AG53"/>
      <c r="AH53"/>
      <c r="AI53"/>
      <c r="AJ53"/>
      <c r="AK53"/>
    </row>
    <row r="54" spans="1:37" ht="46.8">
      <c r="A54" s="2"/>
      <c r="B54" s="91">
        <v>22</v>
      </c>
      <c r="C54" s="90" t="s">
        <v>89</v>
      </c>
      <c r="D54" s="8" t="s">
        <v>243</v>
      </c>
      <c r="E54" s="157" t="s">
        <v>51</v>
      </c>
      <c r="F54" s="96">
        <v>5</v>
      </c>
      <c r="G54" s="136">
        <v>0</v>
      </c>
      <c r="H54" s="54">
        <f t="shared" si="7"/>
        <v>0</v>
      </c>
      <c r="I54"/>
      <c r="J54"/>
      <c r="K54"/>
      <c r="L54"/>
      <c r="M54"/>
      <c r="N54"/>
      <c r="O54"/>
      <c r="P54"/>
      <c r="Q54"/>
      <c r="R54"/>
      <c r="S54"/>
      <c r="T54"/>
      <c r="U54"/>
      <c r="V54"/>
      <c r="W54"/>
      <c r="X54"/>
      <c r="Y54"/>
      <c r="Z54"/>
      <c r="AA54"/>
      <c r="AB54"/>
      <c r="AC54"/>
      <c r="AD54"/>
      <c r="AE54"/>
      <c r="AF54"/>
      <c r="AG54"/>
      <c r="AH54"/>
      <c r="AI54"/>
      <c r="AJ54"/>
      <c r="AK54"/>
    </row>
    <row r="55" spans="1:37" ht="46.8">
      <c r="A55" s="2"/>
      <c r="B55" s="91">
        <v>23</v>
      </c>
      <c r="C55" s="90" t="s">
        <v>89</v>
      </c>
      <c r="D55" s="8" t="s">
        <v>164</v>
      </c>
      <c r="E55" s="157" t="s">
        <v>51</v>
      </c>
      <c r="F55" s="96">
        <v>20</v>
      </c>
      <c r="G55" s="136">
        <v>0</v>
      </c>
      <c r="H55" s="54">
        <f t="shared" si="7"/>
        <v>0</v>
      </c>
      <c r="I55"/>
      <c r="J55"/>
      <c r="K55"/>
      <c r="L55"/>
      <c r="M55"/>
      <c r="N55"/>
      <c r="O55"/>
      <c r="P55"/>
      <c r="Q55"/>
      <c r="R55"/>
      <c r="S55"/>
      <c r="T55"/>
      <c r="U55"/>
      <c r="V55"/>
      <c r="W55"/>
      <c r="X55"/>
      <c r="Y55"/>
      <c r="Z55"/>
      <c r="AA55"/>
      <c r="AB55"/>
      <c r="AC55"/>
      <c r="AD55"/>
      <c r="AE55"/>
      <c r="AF55"/>
      <c r="AG55"/>
      <c r="AH55"/>
      <c r="AI55"/>
      <c r="AJ55"/>
      <c r="AK55"/>
    </row>
    <row r="56" spans="1:37" ht="62.4">
      <c r="A56" s="2"/>
      <c r="B56" s="91">
        <v>24</v>
      </c>
      <c r="C56" s="90" t="s">
        <v>89</v>
      </c>
      <c r="D56" s="8" t="s">
        <v>91</v>
      </c>
      <c r="E56" s="157" t="s">
        <v>51</v>
      </c>
      <c r="F56" s="96">
        <v>2</v>
      </c>
      <c r="G56" s="136">
        <v>0</v>
      </c>
      <c r="H56" s="54">
        <f>(F56*G56)</f>
        <v>0</v>
      </c>
      <c r="I56"/>
      <c r="J56"/>
      <c r="K56"/>
      <c r="L56"/>
      <c r="M56"/>
      <c r="N56"/>
      <c r="O56"/>
      <c r="P56"/>
      <c r="Q56"/>
      <c r="R56"/>
      <c r="S56"/>
      <c r="T56"/>
      <c r="U56"/>
      <c r="V56"/>
      <c r="W56"/>
      <c r="X56"/>
      <c r="Y56"/>
      <c r="Z56"/>
      <c r="AA56"/>
      <c r="AB56"/>
      <c r="AC56"/>
      <c r="AD56"/>
      <c r="AE56"/>
      <c r="AF56"/>
      <c r="AG56"/>
      <c r="AH56"/>
      <c r="AI56"/>
      <c r="AJ56"/>
      <c r="AK56"/>
    </row>
    <row r="57" spans="1:37" ht="62.4">
      <c r="A57" s="2"/>
      <c r="B57" s="91">
        <v>25</v>
      </c>
      <c r="C57" s="90" t="s">
        <v>89</v>
      </c>
      <c r="D57" s="8" t="s">
        <v>90</v>
      </c>
      <c r="E57" s="157" t="s">
        <v>51</v>
      </c>
      <c r="F57" s="96">
        <v>2</v>
      </c>
      <c r="G57" s="136">
        <v>0</v>
      </c>
      <c r="H57" s="54">
        <f>(F57*G57)</f>
        <v>0</v>
      </c>
      <c r="I57"/>
      <c r="J57"/>
      <c r="K57"/>
      <c r="L57"/>
      <c r="M57"/>
      <c r="N57"/>
      <c r="O57"/>
      <c r="P57"/>
      <c r="Q57"/>
      <c r="R57"/>
      <c r="S57"/>
      <c r="T57"/>
      <c r="U57"/>
      <c r="V57"/>
      <c r="W57"/>
      <c r="X57"/>
      <c r="Y57"/>
      <c r="Z57"/>
      <c r="AA57"/>
      <c r="AB57"/>
      <c r="AC57"/>
      <c r="AD57"/>
      <c r="AE57"/>
      <c r="AF57"/>
      <c r="AG57"/>
      <c r="AH57"/>
      <c r="AI57"/>
      <c r="AJ57"/>
      <c r="AK57"/>
    </row>
    <row r="58" spans="1:37" ht="62.4">
      <c r="A58" s="2"/>
      <c r="B58" s="91">
        <v>26</v>
      </c>
      <c r="C58" s="90" t="s">
        <v>89</v>
      </c>
      <c r="D58" s="8" t="s">
        <v>250</v>
      </c>
      <c r="E58" s="157" t="s">
        <v>51</v>
      </c>
      <c r="F58" s="96">
        <v>2</v>
      </c>
      <c r="G58" s="136">
        <v>0</v>
      </c>
      <c r="H58" s="54">
        <f>(F58*G58)</f>
        <v>0</v>
      </c>
      <c r="I58"/>
      <c r="J58"/>
      <c r="K58"/>
      <c r="L58"/>
      <c r="M58"/>
      <c r="N58"/>
      <c r="O58"/>
      <c r="P58"/>
      <c r="Q58"/>
      <c r="R58"/>
      <c r="S58"/>
      <c r="T58"/>
      <c r="U58"/>
      <c r="V58"/>
      <c r="W58"/>
      <c r="X58"/>
      <c r="Y58"/>
      <c r="Z58"/>
      <c r="AA58"/>
      <c r="AB58"/>
      <c r="AC58"/>
      <c r="AD58"/>
      <c r="AE58"/>
      <c r="AF58"/>
      <c r="AG58"/>
      <c r="AH58"/>
      <c r="AI58"/>
      <c r="AJ58"/>
      <c r="AK58"/>
    </row>
    <row r="59" spans="1:37" ht="62.4">
      <c r="A59" s="2"/>
      <c r="B59" s="77">
        <v>27</v>
      </c>
      <c r="C59" s="90" t="s">
        <v>89</v>
      </c>
      <c r="D59" s="8" t="s">
        <v>70</v>
      </c>
      <c r="E59" s="157" t="s">
        <v>36</v>
      </c>
      <c r="F59" s="96">
        <v>119</v>
      </c>
      <c r="G59" s="136">
        <v>0</v>
      </c>
      <c r="H59" s="54">
        <f t="shared" si="7"/>
        <v>0</v>
      </c>
      <c r="I59"/>
      <c r="J59"/>
      <c r="K59"/>
      <c r="L59"/>
      <c r="M59"/>
      <c r="N59"/>
      <c r="O59"/>
      <c r="P59"/>
      <c r="Q59"/>
      <c r="R59"/>
      <c r="S59"/>
      <c r="T59"/>
      <c r="U59"/>
      <c r="V59"/>
      <c r="W59"/>
      <c r="X59"/>
      <c r="Y59"/>
      <c r="Z59"/>
      <c r="AA59"/>
      <c r="AB59"/>
      <c r="AC59"/>
      <c r="AD59"/>
      <c r="AE59"/>
      <c r="AF59"/>
      <c r="AG59"/>
      <c r="AH59"/>
      <c r="AI59"/>
      <c r="AJ59"/>
      <c r="AK59"/>
    </row>
    <row r="60" spans="1:37" ht="47.4" thickBot="1">
      <c r="A60" s="2"/>
      <c r="B60" s="91">
        <v>28</v>
      </c>
      <c r="C60" s="90" t="s">
        <v>165</v>
      </c>
      <c r="D60" s="8" t="s">
        <v>244</v>
      </c>
      <c r="E60" s="155" t="s">
        <v>38</v>
      </c>
      <c r="F60" s="96">
        <v>2.56</v>
      </c>
      <c r="G60" s="136">
        <v>0</v>
      </c>
      <c r="H60" s="54">
        <f t="shared" si="7"/>
        <v>0</v>
      </c>
      <c r="I60"/>
      <c r="J60"/>
      <c r="K60"/>
      <c r="L60"/>
      <c r="M60"/>
      <c r="N60"/>
      <c r="O60"/>
      <c r="P60"/>
      <c r="Q60"/>
      <c r="R60"/>
      <c r="S60"/>
      <c r="T60"/>
      <c r="U60"/>
      <c r="V60"/>
      <c r="W60"/>
      <c r="X60"/>
      <c r="Y60"/>
      <c r="Z60"/>
      <c r="AA60"/>
      <c r="AB60"/>
      <c r="AC60"/>
      <c r="AD60"/>
      <c r="AE60"/>
      <c r="AF60"/>
      <c r="AG60"/>
      <c r="AH60"/>
      <c r="AI60"/>
      <c r="AJ60"/>
      <c r="AK60"/>
    </row>
    <row r="61" spans="1:37" ht="16.8" thickBot="1">
      <c r="A61" s="2"/>
      <c r="B61" s="197"/>
      <c r="C61" s="198"/>
      <c r="D61" s="66" t="s">
        <v>214</v>
      </c>
      <c r="E61" s="199"/>
      <c r="F61" s="200"/>
      <c r="G61" s="201"/>
      <c r="H61" s="290"/>
      <c r="I61"/>
      <c r="J61"/>
      <c r="K61"/>
      <c r="L61"/>
      <c r="M61"/>
      <c r="N61"/>
      <c r="O61"/>
      <c r="P61"/>
      <c r="Q61"/>
      <c r="R61"/>
      <c r="S61"/>
      <c r="T61"/>
      <c r="U61"/>
      <c r="V61"/>
      <c r="W61"/>
      <c r="X61"/>
      <c r="Y61"/>
      <c r="Z61"/>
      <c r="AA61"/>
      <c r="AB61"/>
      <c r="AC61"/>
      <c r="AD61"/>
      <c r="AE61"/>
      <c r="AF61"/>
      <c r="AG61"/>
      <c r="AH61"/>
      <c r="AI61"/>
      <c r="AJ61"/>
      <c r="AK61"/>
    </row>
    <row r="62" spans="1:37" ht="62.4">
      <c r="A62" s="2"/>
      <c r="B62" s="202">
        <v>29</v>
      </c>
      <c r="C62" s="203" t="s">
        <v>166</v>
      </c>
      <c r="D62" s="204" t="s">
        <v>167</v>
      </c>
      <c r="E62" s="205" t="s">
        <v>37</v>
      </c>
      <c r="F62" s="137">
        <v>192</v>
      </c>
      <c r="G62" s="136">
        <v>0</v>
      </c>
      <c r="H62" s="206">
        <f>(F62*G62)</f>
        <v>0</v>
      </c>
      <c r="I62"/>
      <c r="J62"/>
      <c r="K62"/>
      <c r="L62"/>
      <c r="M62"/>
      <c r="N62"/>
      <c r="O62"/>
      <c r="P62"/>
      <c r="Q62"/>
      <c r="R62"/>
      <c r="S62"/>
      <c r="T62"/>
      <c r="U62"/>
      <c r="V62"/>
      <c r="W62"/>
      <c r="X62"/>
      <c r="Y62"/>
      <c r="Z62"/>
      <c r="AA62"/>
      <c r="AB62"/>
      <c r="AC62"/>
      <c r="AD62"/>
      <c r="AE62"/>
      <c r="AF62"/>
      <c r="AG62"/>
      <c r="AH62"/>
      <c r="AI62"/>
      <c r="AJ62"/>
      <c r="AK62"/>
    </row>
    <row r="63" spans="1:37" ht="63" thickBot="1">
      <c r="A63" s="2"/>
      <c r="B63" s="91">
        <v>30</v>
      </c>
      <c r="C63" s="90" t="s">
        <v>166</v>
      </c>
      <c r="D63" s="8" t="s">
        <v>245</v>
      </c>
      <c r="E63" s="157" t="s">
        <v>37</v>
      </c>
      <c r="F63" s="96">
        <v>50</v>
      </c>
      <c r="G63" s="136">
        <v>0</v>
      </c>
      <c r="H63" s="54">
        <f>(F63*G63)</f>
        <v>0</v>
      </c>
      <c r="I63"/>
      <c r="J63"/>
      <c r="K63"/>
      <c r="L63"/>
      <c r="M63"/>
      <c r="N63"/>
      <c r="O63"/>
      <c r="P63"/>
      <c r="Q63"/>
      <c r="R63"/>
      <c r="S63"/>
      <c r="T63"/>
      <c r="U63"/>
      <c r="V63"/>
      <c r="W63"/>
      <c r="X63"/>
      <c r="Y63"/>
      <c r="Z63"/>
      <c r="AA63"/>
      <c r="AB63"/>
      <c r="AC63"/>
      <c r="AD63"/>
      <c r="AE63"/>
      <c r="AF63"/>
      <c r="AG63"/>
      <c r="AH63"/>
      <c r="AI63"/>
      <c r="AJ63"/>
      <c r="AK63"/>
    </row>
    <row r="64" spans="1:37" ht="16.8" thickBot="1">
      <c r="A64" s="2"/>
      <c r="B64" s="197"/>
      <c r="C64" s="198"/>
      <c r="D64" s="66" t="s">
        <v>215</v>
      </c>
      <c r="E64" s="199"/>
      <c r="F64" s="200"/>
      <c r="G64" s="201"/>
      <c r="H64" s="290"/>
      <c r="I64"/>
      <c r="J64"/>
      <c r="K64"/>
      <c r="L64"/>
      <c r="M64"/>
      <c r="N64"/>
      <c r="O64"/>
      <c r="P64"/>
      <c r="Q64"/>
      <c r="R64"/>
      <c r="S64"/>
      <c r="T64"/>
      <c r="U64"/>
      <c r="V64"/>
      <c r="W64"/>
      <c r="X64"/>
      <c r="Y64"/>
      <c r="Z64"/>
      <c r="AA64"/>
      <c r="AB64"/>
      <c r="AC64"/>
      <c r="AD64"/>
      <c r="AE64"/>
      <c r="AF64"/>
      <c r="AG64"/>
      <c r="AH64"/>
      <c r="AI64"/>
      <c r="AJ64"/>
      <c r="AK64"/>
    </row>
    <row r="65" spans="1:37" ht="47.4" thickBot="1">
      <c r="A65" s="2"/>
      <c r="B65" s="77">
        <v>31</v>
      </c>
      <c r="C65" s="14"/>
      <c r="D65" s="8" t="s">
        <v>251</v>
      </c>
      <c r="E65" s="155" t="s">
        <v>38</v>
      </c>
      <c r="F65" s="96">
        <v>4.6500000000000004</v>
      </c>
      <c r="G65" s="85">
        <v>0</v>
      </c>
      <c r="H65" s="54">
        <f>(F65*G65)</f>
        <v>0</v>
      </c>
      <c r="I65"/>
      <c r="J65"/>
      <c r="K65"/>
      <c r="L65"/>
      <c r="M65"/>
      <c r="N65"/>
      <c r="O65"/>
      <c r="P65"/>
      <c r="Q65"/>
      <c r="R65"/>
      <c r="S65"/>
      <c r="T65"/>
      <c r="U65"/>
      <c r="V65"/>
      <c r="W65"/>
      <c r="X65"/>
      <c r="Y65"/>
      <c r="Z65"/>
      <c r="AA65"/>
      <c r="AB65"/>
      <c r="AC65"/>
      <c r="AD65"/>
      <c r="AE65"/>
      <c r="AF65"/>
      <c r="AG65"/>
      <c r="AH65"/>
      <c r="AI65"/>
      <c r="AJ65"/>
      <c r="AK65"/>
    </row>
    <row r="66" spans="1:37" ht="16.8" thickBot="1">
      <c r="A66" s="2"/>
      <c r="B66" s="432" t="s">
        <v>252</v>
      </c>
      <c r="C66" s="433"/>
      <c r="D66" s="433"/>
      <c r="E66" s="433"/>
      <c r="F66" s="433"/>
      <c r="G66" s="434"/>
      <c r="H66" s="290">
        <f>SUM(H53:H65)</f>
        <v>0</v>
      </c>
      <c r="I66"/>
      <c r="J66"/>
      <c r="K66"/>
      <c r="L66"/>
      <c r="M66"/>
      <c r="N66"/>
      <c r="O66"/>
      <c r="P66"/>
      <c r="Q66"/>
      <c r="R66"/>
      <c r="S66"/>
      <c r="T66"/>
      <c r="U66"/>
      <c r="V66"/>
      <c r="W66"/>
      <c r="X66"/>
      <c r="Y66"/>
      <c r="Z66"/>
      <c r="AA66"/>
      <c r="AB66"/>
      <c r="AC66"/>
      <c r="AD66"/>
      <c r="AE66"/>
      <c r="AF66"/>
      <c r="AG66"/>
      <c r="AH66"/>
      <c r="AI66"/>
      <c r="AJ66"/>
      <c r="AK66"/>
    </row>
    <row r="67" spans="1:37" ht="16.8" thickBot="1">
      <c r="E67" s="74"/>
      <c r="G67" s="380"/>
      <c r="H67" s="381"/>
    </row>
    <row r="68" spans="1:37" ht="29.25" customHeight="1" thickBot="1">
      <c r="A68" s="16"/>
      <c r="B68" s="48"/>
      <c r="C68" s="104"/>
      <c r="D68" s="422" t="s">
        <v>172</v>
      </c>
      <c r="E68" s="423"/>
      <c r="F68" s="423"/>
      <c r="G68" s="424"/>
      <c r="H68" s="105"/>
    </row>
    <row r="69" spans="1:37" ht="16.2">
      <c r="A69" s="16"/>
      <c r="B69" s="36"/>
      <c r="C69" s="37"/>
      <c r="D69" s="106" t="s">
        <v>44</v>
      </c>
      <c r="E69" s="106"/>
      <c r="F69" s="107"/>
      <c r="G69" s="106"/>
      <c r="H69" s="365">
        <f>H30</f>
        <v>0</v>
      </c>
    </row>
    <row r="70" spans="1:37" ht="16.2">
      <c r="A70" s="16"/>
      <c r="B70" s="38"/>
      <c r="C70" s="14"/>
      <c r="D70" s="78" t="s">
        <v>45</v>
      </c>
      <c r="E70" s="78"/>
      <c r="F70" s="79"/>
      <c r="G70" s="80"/>
      <c r="H70" s="366">
        <f>H37</f>
        <v>0</v>
      </c>
    </row>
    <row r="71" spans="1:37" s="2" customFormat="1" ht="16.2">
      <c r="A71" s="16"/>
      <c r="B71" s="71"/>
      <c r="C71" s="72"/>
      <c r="D71" s="78" t="s">
        <v>46</v>
      </c>
      <c r="E71" s="81"/>
      <c r="F71" s="79"/>
      <c r="G71" s="80"/>
      <c r="H71" s="366">
        <f>H43</f>
        <v>0</v>
      </c>
    </row>
    <row r="72" spans="1:37" s="2" customFormat="1" ht="16.2">
      <c r="A72" s="1"/>
      <c r="B72" s="17"/>
      <c r="C72" s="8"/>
      <c r="D72" s="81" t="s">
        <v>87</v>
      </c>
      <c r="E72" s="81"/>
      <c r="F72" s="82"/>
      <c r="G72" s="81"/>
      <c r="H72" s="366">
        <f>H50</f>
        <v>0</v>
      </c>
    </row>
    <row r="73" spans="1:37" s="2" customFormat="1" ht="33.75" customHeight="1" thickBot="1">
      <c r="A73" s="1"/>
      <c r="B73" s="130"/>
      <c r="C73" s="129"/>
      <c r="D73" s="128" t="s">
        <v>253</v>
      </c>
      <c r="E73" s="128"/>
      <c r="F73" s="128"/>
      <c r="G73" s="128"/>
      <c r="H73" s="367">
        <f>H66</f>
        <v>0</v>
      </c>
    </row>
    <row r="74" spans="1:37" s="2" customFormat="1" ht="37.5" customHeight="1" thickBot="1">
      <c r="A74" s="1"/>
      <c r="B74" s="233"/>
      <c r="C74" s="226"/>
      <c r="D74" s="441" t="s">
        <v>192</v>
      </c>
      <c r="E74" s="441"/>
      <c r="F74" s="441"/>
      <c r="G74" s="441"/>
      <c r="H74" s="371">
        <f>SUM(H69:H73)</f>
        <v>0</v>
      </c>
    </row>
    <row r="75" spans="1:37">
      <c r="D75" s="68" t="s">
        <v>47</v>
      </c>
    </row>
    <row r="76" spans="1:37" ht="16.2">
      <c r="A76" s="97"/>
      <c r="B76" s="98"/>
      <c r="C76" s="98"/>
      <c r="D76" s="99" t="s">
        <v>67</v>
      </c>
      <c r="E76" s="98"/>
      <c r="F76" s="100"/>
      <c r="G76" s="101"/>
      <c r="H76" s="102"/>
      <c r="I76"/>
      <c r="J76"/>
      <c r="K76"/>
      <c r="L76"/>
      <c r="M76"/>
      <c r="N76"/>
      <c r="O76"/>
      <c r="P76"/>
      <c r="Q76"/>
      <c r="R76"/>
      <c r="S76"/>
      <c r="T76"/>
      <c r="U76"/>
      <c r="V76"/>
      <c r="W76"/>
      <c r="X76"/>
      <c r="Y76"/>
      <c r="Z76"/>
      <c r="AA76"/>
      <c r="AB76"/>
      <c r="AC76"/>
      <c r="AD76"/>
      <c r="AE76"/>
      <c r="AF76"/>
      <c r="AG76"/>
      <c r="AH76"/>
      <c r="AI76"/>
      <c r="AJ76"/>
      <c r="AK76"/>
    </row>
    <row r="77" spans="1:37" ht="16.2">
      <c r="A77" s="97"/>
      <c r="B77" s="98"/>
      <c r="C77" s="98"/>
      <c r="D77" s="99" t="s">
        <v>68</v>
      </c>
      <c r="E77" s="98"/>
      <c r="F77" s="100"/>
      <c r="G77" s="101"/>
      <c r="H77" s="102"/>
      <c r="I77"/>
      <c r="J77"/>
      <c r="K77"/>
      <c r="L77"/>
      <c r="M77"/>
      <c r="N77"/>
      <c r="O77"/>
      <c r="P77"/>
      <c r="Q77"/>
      <c r="R77"/>
      <c r="S77"/>
      <c r="T77"/>
      <c r="U77"/>
      <c r="V77"/>
      <c r="W77"/>
      <c r="X77"/>
      <c r="Y77"/>
      <c r="Z77"/>
      <c r="AA77"/>
      <c r="AB77"/>
      <c r="AC77"/>
      <c r="AD77"/>
      <c r="AE77"/>
      <c r="AF77"/>
      <c r="AG77"/>
      <c r="AH77"/>
      <c r="AI77"/>
      <c r="AJ77"/>
      <c r="AK77"/>
    </row>
    <row r="78" spans="1:37" ht="16.2">
      <c r="A78" s="97"/>
      <c r="B78" s="98"/>
      <c r="C78" s="98"/>
      <c r="D78" s="99" t="s">
        <v>69</v>
      </c>
      <c r="E78" s="98"/>
      <c r="F78" s="100"/>
      <c r="G78" s="101"/>
      <c r="H78" s="102"/>
      <c r="I78"/>
      <c r="J78"/>
      <c r="K78"/>
      <c r="L78"/>
      <c r="M78"/>
      <c r="N78"/>
      <c r="O78"/>
      <c r="P78"/>
      <c r="Q78"/>
      <c r="R78"/>
      <c r="S78"/>
      <c r="T78"/>
      <c r="U78"/>
      <c r="V78"/>
      <c r="W78"/>
      <c r="X78"/>
      <c r="Y78"/>
      <c r="Z78"/>
      <c r="AA78"/>
      <c r="AB78"/>
      <c r="AC78"/>
      <c r="AD78"/>
      <c r="AE78"/>
      <c r="AF78"/>
      <c r="AG78"/>
      <c r="AH78"/>
      <c r="AI78"/>
      <c r="AJ78"/>
      <c r="AK78"/>
    </row>
  </sheetData>
  <mergeCells count="26">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74:G74"/>
    <mergeCell ref="D68:G68"/>
    <mergeCell ref="D19:H19"/>
    <mergeCell ref="E30:G30"/>
    <mergeCell ref="B37:G37"/>
    <mergeCell ref="B43:G43"/>
    <mergeCell ref="B50:G50"/>
    <mergeCell ref="B66:G66"/>
  </mergeCells>
  <phoneticPr fontId="17" type="noConversion"/>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7 - Дел 4 - Анекс 1
Реф. Бр.: LRCP-9034-9210-MK-RFB-A.2.1.7 -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Конче&amp;CРЕКОНСТРУКЦИЈА НА УЛИЦА 1 во с.Ракитец, општина Конче&amp;R&amp;P/&amp;N</oddFooter>
  </headerFooter>
  <rowBreaks count="3" manualBreakCount="3">
    <brk id="19" max="7" man="1"/>
    <brk id="43" max="7" man="1"/>
    <brk id="50"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87F1-F314-4F78-A86E-312408218788}">
  <sheetPr>
    <tabColor rgb="FFFFFF00"/>
    <pageSetUpPr fitToPage="1"/>
  </sheetPr>
  <dimension ref="A1:AK84"/>
  <sheetViews>
    <sheetView view="pageBreakPreview" topLeftCell="A71" zoomScale="85" zoomScaleNormal="70" zoomScaleSheetLayoutView="85" zoomScalePageLayoutView="40" workbookViewId="0">
      <selection activeCell="H69" sqref="H69"/>
    </sheetView>
  </sheetViews>
  <sheetFormatPr defaultRowHeight="14.4"/>
  <cols>
    <col min="1" max="1" width="3.44140625" style="1" customWidth="1"/>
    <col min="2" max="2" width="9.88671875" style="67" customWidth="1"/>
    <col min="3" max="3" width="11.6640625" style="67" customWidth="1"/>
    <col min="4" max="4" width="64.109375" style="68" customWidth="1"/>
    <col min="5" max="5" width="11.88671875" style="67" customWidth="1"/>
    <col min="6" max="6" width="14.44140625" style="19" customWidth="1"/>
    <col min="7" max="7" width="15.44140625" style="69" customWidth="1"/>
    <col min="8" max="8" width="21.5546875" style="70" customWidth="1"/>
    <col min="9" max="37" width="9.109375" style="2"/>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8" ht="84.75" customHeight="1" thickBot="1">
      <c r="B1" s="389" t="s">
        <v>204</v>
      </c>
      <c r="C1" s="390"/>
      <c r="D1" s="390"/>
      <c r="E1" s="390"/>
      <c r="F1" s="390"/>
      <c r="G1" s="390"/>
      <c r="H1" s="391"/>
    </row>
    <row r="2" spans="1:8" ht="16.8" thickBot="1">
      <c r="B2" s="444" t="s">
        <v>0</v>
      </c>
      <c r="C2" s="445"/>
      <c r="D2" s="445"/>
      <c r="E2" s="445"/>
      <c r="F2" s="445"/>
      <c r="G2" s="445"/>
      <c r="H2" s="446"/>
    </row>
    <row r="3" spans="1:8" ht="19.2" customHeight="1" thickBot="1">
      <c r="B3" s="395" t="s">
        <v>135</v>
      </c>
      <c r="C3" s="450"/>
      <c r="D3" s="450"/>
      <c r="E3" s="450"/>
      <c r="F3" s="450"/>
      <c r="G3" s="450"/>
      <c r="H3" s="451"/>
    </row>
    <row r="4" spans="1:8" ht="24" customHeight="1" thickBot="1">
      <c r="B4" s="34"/>
      <c r="C4" s="35"/>
      <c r="D4" s="398" t="s">
        <v>1</v>
      </c>
      <c r="E4" s="398"/>
      <c r="F4" s="398"/>
      <c r="G4" s="398"/>
      <c r="H4" s="399"/>
    </row>
    <row r="5" spans="1:8" ht="46.5" customHeight="1">
      <c r="A5" s="3"/>
      <c r="B5" s="36"/>
      <c r="C5" s="37" t="s">
        <v>2</v>
      </c>
      <c r="D5" s="400" t="s">
        <v>3</v>
      </c>
      <c r="E5" s="401"/>
      <c r="F5" s="401"/>
      <c r="G5" s="401"/>
      <c r="H5" s="402"/>
    </row>
    <row r="6" spans="1:8" ht="153.75" customHeight="1">
      <c r="A6" s="3"/>
      <c r="B6" s="38"/>
      <c r="C6" s="14" t="s">
        <v>4</v>
      </c>
      <c r="D6" s="387" t="s">
        <v>5</v>
      </c>
      <c r="E6" s="387"/>
      <c r="F6" s="387"/>
      <c r="G6" s="387"/>
      <c r="H6" s="388"/>
    </row>
    <row r="7" spans="1:8" ht="87.75" customHeight="1">
      <c r="A7" s="3"/>
      <c r="B7" s="91"/>
      <c r="C7" s="14" t="s">
        <v>6</v>
      </c>
      <c r="D7" s="387" t="s">
        <v>7</v>
      </c>
      <c r="E7" s="387"/>
      <c r="F7" s="387"/>
      <c r="G7" s="387"/>
      <c r="H7" s="388"/>
    </row>
    <row r="8" spans="1:8" ht="99" customHeight="1">
      <c r="A8" s="3"/>
      <c r="B8" s="91"/>
      <c r="C8" s="14" t="s">
        <v>8</v>
      </c>
      <c r="D8" s="387" t="s">
        <v>64</v>
      </c>
      <c r="E8" s="387"/>
      <c r="F8" s="387"/>
      <c r="G8" s="387"/>
      <c r="H8" s="388"/>
    </row>
    <row r="9" spans="1:8" ht="159.75" customHeight="1">
      <c r="A9" s="3"/>
      <c r="B9" s="91"/>
      <c r="C9" s="14" t="s">
        <v>9</v>
      </c>
      <c r="D9" s="387" t="s">
        <v>53</v>
      </c>
      <c r="E9" s="387"/>
      <c r="F9" s="387"/>
      <c r="G9" s="387"/>
      <c r="H9" s="388"/>
    </row>
    <row r="10" spans="1:8" ht="78.75" customHeight="1">
      <c r="A10" s="3"/>
      <c r="B10" s="91"/>
      <c r="C10" s="14" t="s">
        <v>10</v>
      </c>
      <c r="D10" s="387" t="s">
        <v>54</v>
      </c>
      <c r="E10" s="387"/>
      <c r="F10" s="387"/>
      <c r="G10" s="387"/>
      <c r="H10" s="388"/>
    </row>
    <row r="11" spans="1:8" ht="45" customHeight="1">
      <c r="A11" s="3"/>
      <c r="B11" s="91"/>
      <c r="C11" s="14" t="s">
        <v>11</v>
      </c>
      <c r="D11" s="387" t="s">
        <v>12</v>
      </c>
      <c r="E11" s="387"/>
      <c r="F11" s="387"/>
      <c r="G11" s="387"/>
      <c r="H11" s="388"/>
    </row>
    <row r="12" spans="1:8" ht="60.75" customHeight="1">
      <c r="A12" s="3"/>
      <c r="B12" s="91"/>
      <c r="C12" s="14" t="s">
        <v>13</v>
      </c>
      <c r="D12" s="387" t="s">
        <v>71</v>
      </c>
      <c r="E12" s="387"/>
      <c r="F12" s="387"/>
      <c r="G12" s="387"/>
      <c r="H12" s="388"/>
    </row>
    <row r="13" spans="1:8" ht="62.25" customHeight="1">
      <c r="A13" s="3"/>
      <c r="B13" s="91"/>
      <c r="C13" s="33" t="s">
        <v>14</v>
      </c>
      <c r="D13" s="387" t="s">
        <v>15</v>
      </c>
      <c r="E13" s="387"/>
      <c r="F13" s="387"/>
      <c r="G13" s="387"/>
      <c r="H13" s="388"/>
    </row>
    <row r="14" spans="1:8" ht="132" customHeight="1">
      <c r="A14" s="3"/>
      <c r="B14" s="91"/>
      <c r="C14" s="14" t="s">
        <v>16</v>
      </c>
      <c r="D14" s="406" t="s">
        <v>254</v>
      </c>
      <c r="E14" s="407"/>
      <c r="F14" s="407"/>
      <c r="G14" s="407"/>
      <c r="H14" s="408"/>
    </row>
    <row r="15" spans="1:8" ht="195.75" customHeight="1">
      <c r="A15" s="3"/>
      <c r="B15" s="91"/>
      <c r="C15" s="14" t="s">
        <v>17</v>
      </c>
      <c r="D15" s="387" t="s">
        <v>18</v>
      </c>
      <c r="E15" s="387"/>
      <c r="F15" s="387"/>
      <c r="G15" s="387"/>
      <c r="H15" s="388"/>
    </row>
    <row r="16" spans="1:8" ht="142.5" customHeight="1">
      <c r="A16" s="3"/>
      <c r="B16" s="91"/>
      <c r="C16" s="14" t="s">
        <v>19</v>
      </c>
      <c r="D16" s="387" t="s">
        <v>20</v>
      </c>
      <c r="E16" s="387"/>
      <c r="F16" s="387"/>
      <c r="G16" s="387"/>
      <c r="H16" s="388"/>
    </row>
    <row r="17" spans="1:37" ht="83.25" customHeight="1">
      <c r="A17" s="3"/>
      <c r="B17" s="91"/>
      <c r="C17" s="14" t="s">
        <v>21</v>
      </c>
      <c r="D17" s="387" t="s">
        <v>22</v>
      </c>
      <c r="E17" s="387"/>
      <c r="F17" s="387"/>
      <c r="G17" s="387"/>
      <c r="H17" s="388"/>
    </row>
    <row r="18" spans="1:37" ht="84.75" customHeight="1">
      <c r="A18" s="3"/>
      <c r="B18" s="91"/>
      <c r="C18" s="14" t="s">
        <v>23</v>
      </c>
      <c r="D18" s="387" t="s">
        <v>134</v>
      </c>
      <c r="E18" s="387"/>
      <c r="F18" s="387"/>
      <c r="G18" s="387"/>
      <c r="H18" s="388"/>
    </row>
    <row r="19" spans="1:37" ht="70.5" customHeight="1" thickBot="1">
      <c r="A19" s="3"/>
      <c r="B19" s="39"/>
      <c r="C19" s="40" t="s">
        <v>24</v>
      </c>
      <c r="D19" s="409" t="s">
        <v>65</v>
      </c>
      <c r="E19" s="409"/>
      <c r="F19" s="409"/>
      <c r="G19" s="409"/>
      <c r="H19" s="410"/>
    </row>
    <row r="20" spans="1:37" ht="16.2" thickBot="1">
      <c r="B20" s="41"/>
      <c r="C20" s="41"/>
      <c r="D20" s="41"/>
      <c r="E20" s="41"/>
      <c r="F20" s="4"/>
      <c r="G20" s="41"/>
      <c r="H20" s="41"/>
    </row>
    <row r="21" spans="1:37" ht="48.6">
      <c r="B21" s="36" t="s">
        <v>133</v>
      </c>
      <c r="C21" s="42" t="s">
        <v>48</v>
      </c>
      <c r="D21" s="42" t="s">
        <v>25</v>
      </c>
      <c r="E21" s="42" t="s">
        <v>26</v>
      </c>
      <c r="F21" s="5" t="s">
        <v>27</v>
      </c>
      <c r="G21" s="43" t="s">
        <v>28</v>
      </c>
      <c r="H21" s="44" t="s">
        <v>29</v>
      </c>
    </row>
    <row r="22" spans="1:37" ht="16.8" thickBot="1">
      <c r="B22" s="45">
        <v>1</v>
      </c>
      <c r="C22" s="22">
        <v>2</v>
      </c>
      <c r="D22" s="22">
        <v>3</v>
      </c>
      <c r="E22" s="22">
        <v>4</v>
      </c>
      <c r="F22" s="22">
        <v>5</v>
      </c>
      <c r="G22" s="46">
        <v>6</v>
      </c>
      <c r="H22" s="47">
        <v>7</v>
      </c>
    </row>
    <row r="23" spans="1:37" ht="16.8" thickBot="1">
      <c r="B23" s="48"/>
      <c r="C23" s="236"/>
      <c r="D23" s="141" t="s">
        <v>30</v>
      </c>
      <c r="E23" s="232"/>
      <c r="F23" s="232"/>
      <c r="G23" s="168"/>
      <c r="H23" s="167"/>
    </row>
    <row r="24" spans="1:37" ht="15.75" customHeight="1">
      <c r="B24" s="237">
        <v>1</v>
      </c>
      <c r="C24" s="238" t="s">
        <v>132</v>
      </c>
      <c r="D24" s="192" t="s">
        <v>31</v>
      </c>
      <c r="E24" s="193" t="s">
        <v>32</v>
      </c>
      <c r="F24" s="239">
        <v>1</v>
      </c>
      <c r="G24" s="239">
        <v>0</v>
      </c>
      <c r="H24" s="256">
        <f t="shared" ref="H24:H29" si="0">F24*G24</f>
        <v>0</v>
      </c>
    </row>
    <row r="25" spans="1:37" ht="36" customHeight="1">
      <c r="B25" s="113">
        <v>2</v>
      </c>
      <c r="C25" s="86" t="s">
        <v>131</v>
      </c>
      <c r="D25" s="27" t="s">
        <v>33</v>
      </c>
      <c r="E25" s="157" t="s">
        <v>32</v>
      </c>
      <c r="F25" s="235">
        <v>1</v>
      </c>
      <c r="G25" s="235">
        <v>0</v>
      </c>
      <c r="H25" s="257">
        <f t="shared" si="0"/>
        <v>0</v>
      </c>
    </row>
    <row r="26" spans="1:37" ht="29.25" customHeight="1">
      <c r="B26" s="113">
        <v>3</v>
      </c>
      <c r="C26" s="114" t="s">
        <v>130</v>
      </c>
      <c r="D26" s="27" t="s">
        <v>34</v>
      </c>
      <c r="E26" s="157" t="s">
        <v>32</v>
      </c>
      <c r="F26" s="235">
        <v>1</v>
      </c>
      <c r="G26" s="235">
        <v>0</v>
      </c>
      <c r="H26" s="257">
        <f t="shared" si="0"/>
        <v>0</v>
      </c>
    </row>
    <row r="27" spans="1:37" ht="33.6" customHeight="1">
      <c r="B27" s="113">
        <v>4</v>
      </c>
      <c r="C27" s="114" t="s">
        <v>129</v>
      </c>
      <c r="D27" s="27" t="s">
        <v>50</v>
      </c>
      <c r="E27" s="157" t="s">
        <v>32</v>
      </c>
      <c r="F27" s="235">
        <v>1</v>
      </c>
      <c r="G27" s="235">
        <v>0</v>
      </c>
      <c r="H27" s="257">
        <f t="shared" si="0"/>
        <v>0</v>
      </c>
    </row>
    <row r="28" spans="1:37" ht="80.25" customHeight="1">
      <c r="B28" s="113">
        <v>5</v>
      </c>
      <c r="C28" s="114" t="s">
        <v>128</v>
      </c>
      <c r="D28" s="27" t="s">
        <v>52</v>
      </c>
      <c r="E28" s="157" t="s">
        <v>32</v>
      </c>
      <c r="F28" s="235">
        <v>1</v>
      </c>
      <c r="G28" s="235">
        <v>0</v>
      </c>
      <c r="H28" s="257">
        <f t="shared" si="0"/>
        <v>0</v>
      </c>
    </row>
    <row r="29" spans="1:37" ht="38.25" customHeight="1" thickBot="1">
      <c r="B29" s="240">
        <v>6</v>
      </c>
      <c r="C29" s="241">
        <v>14</v>
      </c>
      <c r="D29" s="242" t="s">
        <v>66</v>
      </c>
      <c r="E29" s="195" t="s">
        <v>32</v>
      </c>
      <c r="F29" s="243">
        <v>1</v>
      </c>
      <c r="G29" s="243">
        <v>0</v>
      </c>
      <c r="H29" s="258">
        <f t="shared" si="0"/>
        <v>0</v>
      </c>
    </row>
    <row r="30" spans="1:37" ht="21" customHeight="1" thickBot="1">
      <c r="B30" s="58"/>
      <c r="C30" s="59"/>
      <c r="D30" s="59"/>
      <c r="E30" s="411" t="s">
        <v>49</v>
      </c>
      <c r="F30" s="411"/>
      <c r="G30" s="412"/>
      <c r="H30" s="259">
        <f>SUM(H24:H29)</f>
        <v>0</v>
      </c>
    </row>
    <row r="31" spans="1:37" s="7" customFormat="1" ht="16.8" thickBot="1">
      <c r="A31" s="6"/>
      <c r="B31" s="9"/>
      <c r="C31" s="10"/>
      <c r="D31" s="126" t="s">
        <v>35</v>
      </c>
      <c r="E31" s="166"/>
      <c r="F31" s="166"/>
      <c r="G31" s="166"/>
      <c r="H31" s="16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c r="A32" s="6"/>
      <c r="B32" s="246">
        <v>7</v>
      </c>
      <c r="C32" s="247" t="s">
        <v>58</v>
      </c>
      <c r="D32" s="248" t="s">
        <v>127</v>
      </c>
      <c r="E32" s="249" t="s">
        <v>83</v>
      </c>
      <c r="F32" s="239">
        <v>1.1399999999999999</v>
      </c>
      <c r="G32" s="239">
        <v>0</v>
      </c>
      <c r="H32" s="256">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6" customFormat="1" ht="56.25" customHeight="1">
      <c r="B33" s="244">
        <f>B32+1</f>
        <v>8</v>
      </c>
      <c r="C33" s="245" t="s">
        <v>59</v>
      </c>
      <c r="D33" s="250" t="s">
        <v>196</v>
      </c>
      <c r="E33" s="251" t="s">
        <v>37</v>
      </c>
      <c r="F33" s="235">
        <v>2030</v>
      </c>
      <c r="G33" s="235">
        <v>0</v>
      </c>
      <c r="H33" s="257">
        <f t="shared" ref="H33:H36" si="1">F33*G33</f>
        <v>0</v>
      </c>
    </row>
    <row r="34" spans="1:37" s="7" customFormat="1" ht="92.25" customHeight="1">
      <c r="A34" s="6"/>
      <c r="B34" s="244">
        <f t="shared" ref="B34:B37" si="2">B33+1</f>
        <v>9</v>
      </c>
      <c r="C34" s="245" t="s">
        <v>124</v>
      </c>
      <c r="D34" s="250" t="s">
        <v>123</v>
      </c>
      <c r="E34" s="251" t="s">
        <v>37</v>
      </c>
      <c r="F34" s="235">
        <v>95</v>
      </c>
      <c r="G34" s="235">
        <v>0</v>
      </c>
      <c r="H34" s="257">
        <f t="shared" si="1"/>
        <v>0</v>
      </c>
      <c r="I34" s="163"/>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37.5" customHeight="1">
      <c r="A35" s="6"/>
      <c r="B35" s="244">
        <f t="shared" si="2"/>
        <v>10</v>
      </c>
      <c r="C35" s="245" t="s">
        <v>122</v>
      </c>
      <c r="D35" s="250" t="s">
        <v>216</v>
      </c>
      <c r="E35" s="251" t="s">
        <v>36</v>
      </c>
      <c r="F35" s="235">
        <v>50</v>
      </c>
      <c r="G35" s="235">
        <v>0</v>
      </c>
      <c r="H35" s="257">
        <f t="shared" si="1"/>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33.75" customHeight="1">
      <c r="A36" s="6"/>
      <c r="B36" s="244">
        <f t="shared" si="2"/>
        <v>11</v>
      </c>
      <c r="C36" s="245" t="s">
        <v>121</v>
      </c>
      <c r="D36" s="250" t="s">
        <v>120</v>
      </c>
      <c r="E36" s="251" t="s">
        <v>88</v>
      </c>
      <c r="F36" s="235">
        <v>3</v>
      </c>
      <c r="G36" s="235">
        <v>0</v>
      </c>
      <c r="H36" s="257">
        <f t="shared" si="1"/>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29.25" customHeight="1" thickBot="1">
      <c r="A37" s="6"/>
      <c r="B37" s="252">
        <f t="shared" si="2"/>
        <v>12</v>
      </c>
      <c r="C37" s="253"/>
      <c r="D37" s="254" t="s">
        <v>119</v>
      </c>
      <c r="E37" s="255" t="s">
        <v>118</v>
      </c>
      <c r="F37" s="243">
        <v>24</v>
      </c>
      <c r="G37" s="243">
        <v>0</v>
      </c>
      <c r="H37" s="258">
        <f>(F37*G37)</f>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7" customFormat="1" ht="19.95" customHeight="1" thickBot="1">
      <c r="A38" s="6"/>
      <c r="B38" s="419" t="s">
        <v>39</v>
      </c>
      <c r="C38" s="420"/>
      <c r="D38" s="420"/>
      <c r="E38" s="420"/>
      <c r="F38" s="420"/>
      <c r="G38" s="421"/>
      <c r="H38" s="259">
        <f>SUM(H32:H37)</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6.2" customHeight="1" thickBot="1">
      <c r="A39" s="6"/>
      <c r="B39" s="160"/>
      <c r="C39" s="160"/>
      <c r="D39" s="126" t="s">
        <v>40</v>
      </c>
      <c r="E39" s="159"/>
      <c r="F39" s="158"/>
      <c r="G39" s="158"/>
      <c r="H39" s="29"/>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25" customFormat="1" ht="77.400000000000006" customHeight="1">
      <c r="A40" s="24"/>
      <c r="B40" s="13">
        <v>13</v>
      </c>
      <c r="C40" s="92" t="s">
        <v>60</v>
      </c>
      <c r="D40" s="192" t="s">
        <v>117</v>
      </c>
      <c r="E40" s="193" t="s">
        <v>38</v>
      </c>
      <c r="F40" s="95">
        <v>2348</v>
      </c>
      <c r="G40" s="95">
        <v>0</v>
      </c>
      <c r="H40" s="264">
        <f>F40*G40</f>
        <v>0</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1:37" s="7" customFormat="1" ht="15.6">
      <c r="A41" s="6"/>
      <c r="B41" s="244">
        <v>14</v>
      </c>
      <c r="C41" s="245" t="s">
        <v>113</v>
      </c>
      <c r="D41" s="250" t="s">
        <v>112</v>
      </c>
      <c r="E41" s="251" t="s">
        <v>37</v>
      </c>
      <c r="F41" s="96">
        <v>6120</v>
      </c>
      <c r="G41" s="96">
        <v>0</v>
      </c>
      <c r="H41" s="261">
        <f t="shared" ref="H41:H44" si="3">F41*G41</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ht="31.2">
      <c r="B42" s="244">
        <v>15</v>
      </c>
      <c r="C42" s="110" t="s">
        <v>111</v>
      </c>
      <c r="D42" s="359" t="s">
        <v>110</v>
      </c>
      <c r="E42" s="360" t="s">
        <v>88</v>
      </c>
      <c r="F42" s="235">
        <v>5</v>
      </c>
      <c r="G42" s="96">
        <v>0</v>
      </c>
      <c r="H42" s="261">
        <f t="shared" si="3"/>
        <v>0</v>
      </c>
    </row>
    <row r="43" spans="1:37" ht="31.2">
      <c r="B43" s="244">
        <v>16</v>
      </c>
      <c r="C43" s="245" t="s">
        <v>109</v>
      </c>
      <c r="D43" s="250" t="s">
        <v>108</v>
      </c>
      <c r="E43" s="251" t="s">
        <v>37</v>
      </c>
      <c r="F43" s="96">
        <v>1150</v>
      </c>
      <c r="G43" s="96">
        <v>0</v>
      </c>
      <c r="H43" s="261">
        <f t="shared" si="3"/>
        <v>0</v>
      </c>
    </row>
    <row r="44" spans="1:37" ht="36.75" customHeight="1" thickBot="1">
      <c r="B44" s="252">
        <v>17</v>
      </c>
      <c r="C44" s="253" t="s">
        <v>107</v>
      </c>
      <c r="D44" s="254" t="s">
        <v>106</v>
      </c>
      <c r="E44" s="255" t="s">
        <v>36</v>
      </c>
      <c r="F44" s="191">
        <v>180</v>
      </c>
      <c r="G44" s="191">
        <v>0</v>
      </c>
      <c r="H44" s="262">
        <f t="shared" si="3"/>
        <v>0</v>
      </c>
    </row>
    <row r="45" spans="1:37" s="7" customFormat="1" ht="22.5" customHeight="1" thickBot="1">
      <c r="A45" s="6"/>
      <c r="B45" s="419" t="s">
        <v>41</v>
      </c>
      <c r="C45" s="420"/>
      <c r="D45" s="420"/>
      <c r="E45" s="420"/>
      <c r="F45" s="420"/>
      <c r="G45" s="421"/>
      <c r="H45" s="259">
        <f>SUM(H40:H44)</f>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7" customFormat="1" ht="16.95" customHeight="1" thickBot="1">
      <c r="A46" s="6"/>
      <c r="B46" s="62"/>
      <c r="C46" s="63"/>
      <c r="D46" s="126" t="s">
        <v>42</v>
      </c>
      <c r="E46" s="265"/>
      <c r="F46" s="15"/>
      <c r="G46" s="266"/>
      <c r="H46" s="139"/>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58.5" customHeight="1">
      <c r="A47" s="6"/>
      <c r="B47" s="13">
        <v>18</v>
      </c>
      <c r="C47" s="92" t="s">
        <v>62</v>
      </c>
      <c r="D47" s="61" t="s">
        <v>105</v>
      </c>
      <c r="E47" s="164" t="s">
        <v>38</v>
      </c>
      <c r="F47" s="95">
        <v>2030</v>
      </c>
      <c r="G47" s="95">
        <v>0</v>
      </c>
      <c r="H47" s="264">
        <f>(F47*G47)</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7" customFormat="1" ht="47.25" customHeight="1">
      <c r="A48" s="6"/>
      <c r="B48" s="87">
        <f>B47+1</f>
        <v>19</v>
      </c>
      <c r="C48" s="90" t="s">
        <v>63</v>
      </c>
      <c r="D48" s="8" t="s">
        <v>104</v>
      </c>
      <c r="E48" s="145" t="s">
        <v>37</v>
      </c>
      <c r="F48" s="96">
        <v>3970</v>
      </c>
      <c r="G48" s="96">
        <v>0</v>
      </c>
      <c r="H48" s="261">
        <f>(F48*G48)</f>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ht="38.25" customHeight="1">
      <c r="A49" s="97"/>
      <c r="B49" s="87">
        <f t="shared" ref="B49:B50" si="4">B48+1</f>
        <v>20</v>
      </c>
      <c r="C49" s="110" t="s">
        <v>103</v>
      </c>
      <c r="D49" s="111" t="s">
        <v>102</v>
      </c>
      <c r="E49" s="153" t="s">
        <v>36</v>
      </c>
      <c r="F49" s="96">
        <v>50</v>
      </c>
      <c r="G49" s="96">
        <v>0</v>
      </c>
      <c r="H49" s="261">
        <f>F49*G49</f>
        <v>0</v>
      </c>
      <c r="I49"/>
      <c r="J49"/>
      <c r="K49"/>
      <c r="L49"/>
      <c r="M49"/>
      <c r="N49"/>
      <c r="O49"/>
      <c r="P49"/>
      <c r="Q49"/>
      <c r="R49"/>
      <c r="S49"/>
      <c r="T49"/>
      <c r="U49"/>
      <c r="V49"/>
      <c r="W49"/>
      <c r="X49"/>
      <c r="Y49"/>
      <c r="Z49"/>
      <c r="AA49"/>
      <c r="AB49"/>
      <c r="AC49"/>
      <c r="AD49"/>
      <c r="AE49"/>
      <c r="AF49"/>
      <c r="AG49"/>
      <c r="AH49"/>
      <c r="AI49"/>
      <c r="AJ49"/>
      <c r="AK49"/>
    </row>
    <row r="50" spans="1:37" s="6" customFormat="1" ht="46.8">
      <c r="B50" s="87">
        <f t="shared" si="4"/>
        <v>21</v>
      </c>
      <c r="C50" s="90" t="s">
        <v>101</v>
      </c>
      <c r="D50" s="8" t="s">
        <v>169</v>
      </c>
      <c r="E50" s="145" t="s">
        <v>36</v>
      </c>
      <c r="F50" s="96">
        <v>1140</v>
      </c>
      <c r="G50" s="96">
        <v>0</v>
      </c>
      <c r="H50" s="261">
        <f t="shared" ref="H50" si="5">(F50*G50)</f>
        <v>0</v>
      </c>
    </row>
    <row r="51" spans="1:37" s="152" customFormat="1" ht="47.4" thickBot="1">
      <c r="B51" s="26">
        <f>B49+1</f>
        <v>21</v>
      </c>
      <c r="C51" s="229" t="s">
        <v>99</v>
      </c>
      <c r="D51" s="263" t="s">
        <v>98</v>
      </c>
      <c r="E51" s="231" t="s">
        <v>37</v>
      </c>
      <c r="F51" s="191">
        <v>2030</v>
      </c>
      <c r="G51" s="191">
        <v>0</v>
      </c>
      <c r="H51" s="262">
        <f t="shared" ref="H51" si="6">(F51*G51)</f>
        <v>0</v>
      </c>
    </row>
    <row r="52" spans="1:37" s="7" customFormat="1" ht="22.5" customHeight="1" thickBot="1">
      <c r="A52" s="6"/>
      <c r="B52" s="442" t="s">
        <v>43</v>
      </c>
      <c r="C52" s="443"/>
      <c r="D52" s="443"/>
      <c r="E52" s="443"/>
      <c r="F52" s="443"/>
      <c r="G52" s="454"/>
      <c r="H52" s="220">
        <f>SUM(H47:H51)</f>
        <v>0</v>
      </c>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7" s="6" customFormat="1" ht="20.399999999999999" customHeight="1" thickBot="1">
      <c r="B53" s="151"/>
      <c r="C53" s="150"/>
      <c r="D53" s="260" t="s">
        <v>95</v>
      </c>
      <c r="E53" s="149"/>
      <c r="F53" s="148"/>
      <c r="G53" s="147"/>
      <c r="H53" s="146"/>
    </row>
    <row r="54" spans="1:37" s="6" customFormat="1" ht="54" customHeight="1" thickBot="1">
      <c r="B54" s="361">
        <v>22</v>
      </c>
      <c r="C54" s="210"/>
      <c r="D54" s="103" t="s">
        <v>94</v>
      </c>
      <c r="E54" s="362" t="s">
        <v>36</v>
      </c>
      <c r="F54" s="200">
        <v>30</v>
      </c>
      <c r="G54" s="200">
        <v>0</v>
      </c>
      <c r="H54" s="363">
        <f t="shared" ref="H54" si="7">(F54*G54)</f>
        <v>0</v>
      </c>
    </row>
    <row r="55" spans="1:37" s="7" customFormat="1" ht="16.2" customHeight="1" thickBot="1">
      <c r="A55" s="6"/>
      <c r="B55" s="420" t="s">
        <v>93</v>
      </c>
      <c r="C55" s="420"/>
      <c r="D55" s="420"/>
      <c r="E55" s="420"/>
      <c r="F55" s="420"/>
      <c r="G55" s="421"/>
      <c r="H55" s="144">
        <f>SUM(H54:H54)</f>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ht="16.8" thickBot="1">
      <c r="A56" s="2"/>
      <c r="B56" s="64"/>
      <c r="C56" s="65"/>
      <c r="D56" s="66" t="s">
        <v>199</v>
      </c>
      <c r="E56" s="140"/>
      <c r="F56" s="65"/>
      <c r="G56" s="65"/>
      <c r="H56" s="30"/>
      <c r="J56"/>
      <c r="K56"/>
      <c r="L56"/>
      <c r="M56"/>
      <c r="N56"/>
      <c r="O56"/>
      <c r="P56"/>
      <c r="Q56"/>
      <c r="R56"/>
      <c r="S56"/>
      <c r="T56"/>
      <c r="U56"/>
      <c r="V56"/>
      <c r="W56"/>
      <c r="X56"/>
      <c r="Y56"/>
      <c r="Z56"/>
      <c r="AA56"/>
      <c r="AB56"/>
      <c r="AC56"/>
      <c r="AD56"/>
      <c r="AE56"/>
      <c r="AF56"/>
      <c r="AG56"/>
      <c r="AH56"/>
      <c r="AI56"/>
      <c r="AJ56"/>
      <c r="AK56"/>
    </row>
    <row r="57" spans="1:37" ht="16.8" thickBot="1">
      <c r="A57" s="2"/>
      <c r="B57" s="64"/>
      <c r="C57" s="333"/>
      <c r="D57" s="66" t="s">
        <v>200</v>
      </c>
      <c r="E57" s="324"/>
      <c r="F57" s="65"/>
      <c r="G57" s="65"/>
      <c r="H57" s="30"/>
      <c r="J57"/>
      <c r="K57"/>
      <c r="L57"/>
      <c r="M57"/>
      <c r="N57"/>
      <c r="O57"/>
      <c r="P57"/>
      <c r="Q57"/>
      <c r="R57"/>
      <c r="S57"/>
      <c r="T57"/>
      <c r="U57"/>
      <c r="V57"/>
      <c r="W57"/>
      <c r="X57"/>
      <c r="Y57"/>
      <c r="Z57"/>
      <c r="AA57"/>
      <c r="AB57"/>
      <c r="AC57"/>
      <c r="AD57"/>
      <c r="AE57"/>
      <c r="AF57"/>
      <c r="AG57"/>
      <c r="AH57"/>
      <c r="AI57"/>
      <c r="AJ57"/>
      <c r="AK57"/>
    </row>
    <row r="58" spans="1:37" ht="65.25" customHeight="1">
      <c r="A58" s="2"/>
      <c r="B58" s="202">
        <v>23</v>
      </c>
      <c r="C58" s="203" t="s">
        <v>89</v>
      </c>
      <c r="D58" s="204" t="s">
        <v>92</v>
      </c>
      <c r="E58" s="205" t="s">
        <v>51</v>
      </c>
      <c r="F58" s="137">
        <v>11</v>
      </c>
      <c r="G58" s="136">
        <v>0</v>
      </c>
      <c r="H58" s="206">
        <f t="shared" ref="H58:H64" si="8">(F58*G58)</f>
        <v>0</v>
      </c>
      <c r="I58"/>
      <c r="J58"/>
      <c r="K58"/>
      <c r="L58"/>
      <c r="M58"/>
      <c r="N58"/>
      <c r="O58"/>
      <c r="P58"/>
      <c r="Q58"/>
      <c r="R58"/>
      <c r="S58"/>
      <c r="T58"/>
      <c r="U58"/>
      <c r="V58"/>
      <c r="W58"/>
      <c r="X58"/>
      <c r="Y58"/>
      <c r="Z58"/>
      <c r="AA58"/>
      <c r="AB58"/>
      <c r="AC58"/>
      <c r="AD58"/>
      <c r="AE58"/>
      <c r="AF58"/>
      <c r="AG58"/>
      <c r="AH58"/>
      <c r="AI58"/>
      <c r="AJ58"/>
      <c r="AK58"/>
    </row>
    <row r="59" spans="1:37" ht="46.8">
      <c r="A59" s="2"/>
      <c r="B59" s="91">
        <v>24</v>
      </c>
      <c r="C59" s="90" t="s">
        <v>89</v>
      </c>
      <c r="D59" s="8" t="s">
        <v>243</v>
      </c>
      <c r="E59" s="157" t="s">
        <v>51</v>
      </c>
      <c r="F59" s="96">
        <v>21</v>
      </c>
      <c r="G59" s="136">
        <v>0</v>
      </c>
      <c r="H59" s="54">
        <f t="shared" si="8"/>
        <v>0</v>
      </c>
      <c r="I59"/>
      <c r="J59"/>
      <c r="K59"/>
      <c r="L59"/>
      <c r="M59"/>
      <c r="N59"/>
      <c r="O59"/>
      <c r="P59"/>
      <c r="Q59"/>
      <c r="R59"/>
      <c r="S59"/>
      <c r="T59"/>
      <c r="U59"/>
      <c r="V59"/>
      <c r="W59"/>
      <c r="X59"/>
      <c r="Y59"/>
      <c r="Z59"/>
      <c r="AA59"/>
      <c r="AB59"/>
      <c r="AC59"/>
      <c r="AD59"/>
      <c r="AE59"/>
      <c r="AF59"/>
      <c r="AG59"/>
      <c r="AH59"/>
      <c r="AI59"/>
      <c r="AJ59"/>
      <c r="AK59"/>
    </row>
    <row r="60" spans="1:37" ht="46.8">
      <c r="A60" s="2"/>
      <c r="B60" s="91">
        <v>25</v>
      </c>
      <c r="C60" s="90" t="s">
        <v>89</v>
      </c>
      <c r="D60" s="8" t="s">
        <v>164</v>
      </c>
      <c r="E60" s="157" t="s">
        <v>51</v>
      </c>
      <c r="F60" s="96">
        <v>13</v>
      </c>
      <c r="G60" s="136">
        <v>0</v>
      </c>
      <c r="H60" s="54">
        <f t="shared" si="8"/>
        <v>0</v>
      </c>
      <c r="I60"/>
      <c r="J60"/>
      <c r="K60"/>
      <c r="L60"/>
      <c r="M60"/>
      <c r="N60"/>
      <c r="O60"/>
      <c r="P60"/>
      <c r="Q60"/>
      <c r="R60"/>
      <c r="S60"/>
      <c r="T60"/>
      <c r="U60"/>
      <c r="V60"/>
      <c r="W60"/>
      <c r="X60"/>
      <c r="Y60"/>
      <c r="Z60"/>
      <c r="AA60"/>
      <c r="AB60"/>
      <c r="AC60"/>
      <c r="AD60"/>
      <c r="AE60"/>
      <c r="AF60"/>
      <c r="AG60"/>
      <c r="AH60"/>
      <c r="AI60"/>
      <c r="AJ60"/>
      <c r="AK60"/>
    </row>
    <row r="61" spans="1:37" ht="62.4">
      <c r="A61" s="2"/>
      <c r="B61" s="91">
        <v>26</v>
      </c>
      <c r="C61" s="90" t="s">
        <v>89</v>
      </c>
      <c r="D61" s="8" t="s">
        <v>90</v>
      </c>
      <c r="E61" s="157" t="s">
        <v>51</v>
      </c>
      <c r="F61" s="96">
        <v>2</v>
      </c>
      <c r="G61" s="136">
        <v>0</v>
      </c>
      <c r="H61" s="54">
        <f>(F61*G61)</f>
        <v>0</v>
      </c>
      <c r="I61"/>
      <c r="J61"/>
      <c r="K61"/>
      <c r="L61"/>
      <c r="M61"/>
      <c r="N61"/>
      <c r="O61"/>
      <c r="P61"/>
      <c r="Q61"/>
      <c r="R61"/>
      <c r="S61"/>
      <c r="T61"/>
      <c r="U61"/>
      <c r="V61"/>
      <c r="W61"/>
      <c r="X61"/>
      <c r="Y61"/>
      <c r="Z61"/>
      <c r="AA61"/>
      <c r="AB61"/>
      <c r="AC61"/>
      <c r="AD61"/>
      <c r="AE61"/>
      <c r="AF61"/>
      <c r="AG61"/>
      <c r="AH61"/>
      <c r="AI61"/>
      <c r="AJ61"/>
      <c r="AK61"/>
    </row>
    <row r="62" spans="1:37" ht="62.4">
      <c r="A62" s="2"/>
      <c r="B62" s="91">
        <v>27</v>
      </c>
      <c r="C62" s="90" t="s">
        <v>89</v>
      </c>
      <c r="D62" s="8" t="s">
        <v>255</v>
      </c>
      <c r="E62" s="157" t="s">
        <v>51</v>
      </c>
      <c r="F62" s="96">
        <v>2</v>
      </c>
      <c r="G62" s="136">
        <v>0</v>
      </c>
      <c r="H62" s="54">
        <f>(F62*G62)</f>
        <v>0</v>
      </c>
      <c r="I62"/>
      <c r="J62"/>
      <c r="K62"/>
      <c r="L62"/>
      <c r="M62"/>
      <c r="N62"/>
      <c r="O62"/>
      <c r="P62"/>
      <c r="Q62"/>
      <c r="R62"/>
      <c r="S62"/>
      <c r="T62"/>
      <c r="U62"/>
      <c r="V62"/>
      <c r="W62"/>
      <c r="X62"/>
      <c r="Y62"/>
      <c r="Z62"/>
      <c r="AA62"/>
      <c r="AB62"/>
      <c r="AC62"/>
      <c r="AD62"/>
      <c r="AE62"/>
      <c r="AF62"/>
      <c r="AG62"/>
      <c r="AH62"/>
      <c r="AI62"/>
      <c r="AJ62"/>
      <c r="AK62"/>
    </row>
    <row r="63" spans="1:37" ht="62.4">
      <c r="A63" s="2"/>
      <c r="B63" s="77">
        <v>28</v>
      </c>
      <c r="C63" s="90" t="s">
        <v>89</v>
      </c>
      <c r="D63" s="8" t="s">
        <v>70</v>
      </c>
      <c r="E63" s="157" t="s">
        <v>36</v>
      </c>
      <c r="F63" s="96">
        <v>66.5</v>
      </c>
      <c r="G63" s="136">
        <v>0</v>
      </c>
      <c r="H63" s="54">
        <f t="shared" si="8"/>
        <v>0</v>
      </c>
      <c r="I63"/>
      <c r="J63"/>
      <c r="K63"/>
      <c r="L63"/>
      <c r="M63"/>
      <c r="N63"/>
      <c r="O63"/>
      <c r="P63"/>
      <c r="Q63"/>
      <c r="R63"/>
      <c r="S63"/>
      <c r="T63"/>
      <c r="U63"/>
      <c r="V63"/>
      <c r="W63"/>
      <c r="X63"/>
      <c r="Y63"/>
      <c r="Z63"/>
      <c r="AA63"/>
      <c r="AB63"/>
      <c r="AC63"/>
      <c r="AD63"/>
      <c r="AE63"/>
      <c r="AF63"/>
      <c r="AG63"/>
      <c r="AH63"/>
      <c r="AI63"/>
      <c r="AJ63"/>
      <c r="AK63"/>
    </row>
    <row r="64" spans="1:37" ht="47.4" thickBot="1">
      <c r="A64" s="2"/>
      <c r="B64" s="91">
        <v>29</v>
      </c>
      <c r="C64" s="90" t="s">
        <v>165</v>
      </c>
      <c r="D64" s="8" t="s">
        <v>244</v>
      </c>
      <c r="E64" s="155" t="s">
        <v>38</v>
      </c>
      <c r="F64" s="96">
        <v>1.52</v>
      </c>
      <c r="G64" s="136">
        <v>0</v>
      </c>
      <c r="H64" s="54">
        <f t="shared" si="8"/>
        <v>0</v>
      </c>
      <c r="I64"/>
      <c r="J64"/>
      <c r="K64"/>
      <c r="L64"/>
      <c r="M64"/>
      <c r="N64"/>
      <c r="O64"/>
      <c r="P64"/>
      <c r="Q64"/>
      <c r="R64"/>
      <c r="S64"/>
      <c r="T64"/>
      <c r="U64"/>
      <c r="V64"/>
      <c r="W64"/>
      <c r="X64"/>
      <c r="Y64"/>
      <c r="Z64"/>
      <c r="AA64"/>
      <c r="AB64"/>
      <c r="AC64"/>
      <c r="AD64"/>
      <c r="AE64"/>
      <c r="AF64"/>
      <c r="AG64"/>
      <c r="AH64"/>
      <c r="AI64"/>
      <c r="AJ64"/>
      <c r="AK64"/>
    </row>
    <row r="65" spans="1:37" ht="16.8" thickBot="1">
      <c r="A65" s="2"/>
      <c r="B65" s="197"/>
      <c r="C65" s="198"/>
      <c r="D65" s="66" t="s">
        <v>256</v>
      </c>
      <c r="E65" s="199"/>
      <c r="F65" s="200"/>
      <c r="G65" s="201"/>
      <c r="H65" s="290"/>
      <c r="I65"/>
      <c r="J65"/>
      <c r="K65"/>
      <c r="L65"/>
      <c r="M65"/>
      <c r="N65"/>
      <c r="O65"/>
      <c r="P65"/>
      <c r="Q65"/>
      <c r="R65"/>
      <c r="S65"/>
      <c r="T65"/>
      <c r="U65"/>
      <c r="V65"/>
      <c r="W65"/>
      <c r="X65"/>
      <c r="Y65"/>
      <c r="Z65"/>
      <c r="AA65"/>
      <c r="AB65"/>
      <c r="AC65"/>
      <c r="AD65"/>
      <c r="AE65"/>
      <c r="AF65"/>
      <c r="AG65"/>
      <c r="AH65"/>
      <c r="AI65"/>
      <c r="AJ65"/>
      <c r="AK65"/>
    </row>
    <row r="66" spans="1:37" ht="62.4">
      <c r="A66" s="2"/>
      <c r="B66" s="202">
        <v>30</v>
      </c>
      <c r="C66" s="203" t="s">
        <v>166</v>
      </c>
      <c r="D66" s="204" t="s">
        <v>167</v>
      </c>
      <c r="E66" s="205" t="s">
        <v>37</v>
      </c>
      <c r="F66" s="137">
        <v>275</v>
      </c>
      <c r="G66" s="136">
        <v>0</v>
      </c>
      <c r="H66" s="206">
        <f>(F66*G66)</f>
        <v>0</v>
      </c>
      <c r="I66"/>
      <c r="J66"/>
      <c r="K66"/>
      <c r="L66"/>
      <c r="M66"/>
      <c r="N66"/>
      <c r="O66"/>
      <c r="P66"/>
      <c r="Q66"/>
      <c r="R66"/>
      <c r="S66"/>
      <c r="T66"/>
      <c r="U66"/>
      <c r="V66"/>
      <c r="W66"/>
      <c r="X66"/>
      <c r="Y66"/>
      <c r="Z66"/>
      <c r="AA66"/>
      <c r="AB66"/>
      <c r="AC66"/>
      <c r="AD66"/>
      <c r="AE66"/>
      <c r="AF66"/>
      <c r="AG66"/>
      <c r="AH66"/>
      <c r="AI66"/>
      <c r="AJ66"/>
      <c r="AK66"/>
    </row>
    <row r="67" spans="1:37" ht="63" thickBot="1">
      <c r="A67" s="2"/>
      <c r="B67" s="91">
        <v>31</v>
      </c>
      <c r="C67" s="90" t="s">
        <v>166</v>
      </c>
      <c r="D67" s="8" t="s">
        <v>245</v>
      </c>
      <c r="E67" s="157" t="s">
        <v>37</v>
      </c>
      <c r="F67" s="96">
        <v>10</v>
      </c>
      <c r="G67" s="136">
        <v>0</v>
      </c>
      <c r="H67" s="54">
        <f>(F67*G67)</f>
        <v>0</v>
      </c>
      <c r="I67"/>
      <c r="J67"/>
      <c r="K67"/>
      <c r="L67"/>
      <c r="M67"/>
      <c r="N67"/>
      <c r="O67"/>
      <c r="P67"/>
      <c r="Q67"/>
      <c r="R67"/>
      <c r="S67"/>
      <c r="T67"/>
      <c r="U67"/>
      <c r="V67"/>
      <c r="W67"/>
      <c r="X67"/>
      <c r="Y67"/>
      <c r="Z67"/>
      <c r="AA67"/>
      <c r="AB67"/>
      <c r="AC67"/>
      <c r="AD67"/>
      <c r="AE67"/>
      <c r="AF67"/>
      <c r="AG67"/>
      <c r="AH67"/>
      <c r="AI67"/>
      <c r="AJ67"/>
      <c r="AK67"/>
    </row>
    <row r="68" spans="1:37" ht="16.8" thickBot="1">
      <c r="A68" s="2"/>
      <c r="B68" s="197"/>
      <c r="C68" s="198"/>
      <c r="D68" s="66" t="s">
        <v>257</v>
      </c>
      <c r="E68" s="199"/>
      <c r="F68" s="200"/>
      <c r="G68" s="201"/>
      <c r="H68" s="290"/>
      <c r="I68"/>
      <c r="J68"/>
      <c r="K68"/>
      <c r="L68"/>
      <c r="M68"/>
      <c r="N68"/>
      <c r="O68"/>
      <c r="P68"/>
      <c r="Q68"/>
      <c r="R68"/>
      <c r="S68"/>
      <c r="T68"/>
      <c r="U68"/>
      <c r="V68"/>
      <c r="W68"/>
      <c r="X68"/>
      <c r="Y68"/>
      <c r="Z68"/>
      <c r="AA68"/>
      <c r="AB68"/>
      <c r="AC68"/>
      <c r="AD68"/>
      <c r="AE68"/>
      <c r="AF68"/>
      <c r="AG68"/>
      <c r="AH68"/>
      <c r="AI68"/>
      <c r="AJ68"/>
      <c r="AK68"/>
    </row>
    <row r="69" spans="1:37" ht="62.4">
      <c r="A69" s="2"/>
      <c r="B69" s="207">
        <v>32</v>
      </c>
      <c r="C69" s="14"/>
      <c r="D69" s="8" t="s">
        <v>246</v>
      </c>
      <c r="E69" s="157" t="s">
        <v>51</v>
      </c>
      <c r="F69" s="96">
        <v>24</v>
      </c>
      <c r="G69" s="85">
        <v>0</v>
      </c>
      <c r="H69" s="54">
        <f t="shared" ref="H69" si="9">(F69*G69)</f>
        <v>0</v>
      </c>
      <c r="I69"/>
      <c r="J69"/>
      <c r="K69"/>
      <c r="L69"/>
      <c r="M69"/>
      <c r="N69"/>
      <c r="O69"/>
      <c r="P69"/>
      <c r="Q69"/>
      <c r="R69"/>
      <c r="S69"/>
      <c r="T69"/>
      <c r="U69"/>
      <c r="V69"/>
      <c r="W69"/>
      <c r="X69"/>
      <c r="Y69"/>
      <c r="Z69"/>
      <c r="AA69"/>
      <c r="AB69"/>
      <c r="AC69"/>
      <c r="AD69"/>
      <c r="AE69"/>
      <c r="AF69"/>
      <c r="AG69"/>
      <c r="AH69"/>
      <c r="AI69"/>
      <c r="AJ69"/>
      <c r="AK69"/>
    </row>
    <row r="70" spans="1:37" ht="78.599999999999994" thickBot="1">
      <c r="A70" s="2"/>
      <c r="B70" s="382">
        <v>33</v>
      </c>
      <c r="C70" s="383"/>
      <c r="D70" s="377" t="s">
        <v>247</v>
      </c>
      <c r="E70" s="155" t="s">
        <v>51</v>
      </c>
      <c r="F70" s="378">
        <v>4</v>
      </c>
      <c r="G70" s="85">
        <v>0</v>
      </c>
      <c r="H70" s="379">
        <f>(F70*G70)</f>
        <v>0</v>
      </c>
      <c r="I70"/>
      <c r="J70"/>
      <c r="K70"/>
      <c r="L70"/>
      <c r="M70"/>
      <c r="N70"/>
      <c r="O70"/>
      <c r="P70"/>
      <c r="Q70"/>
      <c r="R70"/>
      <c r="S70"/>
      <c r="T70"/>
      <c r="U70"/>
      <c r="V70"/>
      <c r="W70"/>
      <c r="X70"/>
      <c r="Y70"/>
      <c r="Z70"/>
      <c r="AA70"/>
      <c r="AB70"/>
      <c r="AC70"/>
      <c r="AD70"/>
      <c r="AE70"/>
      <c r="AF70"/>
      <c r="AG70"/>
      <c r="AH70"/>
      <c r="AI70"/>
      <c r="AJ70"/>
      <c r="AK70"/>
    </row>
    <row r="71" spans="1:37" ht="22.5" customHeight="1" thickBot="1">
      <c r="A71" s="2"/>
      <c r="B71" s="432" t="s">
        <v>198</v>
      </c>
      <c r="C71" s="433"/>
      <c r="D71" s="433"/>
      <c r="E71" s="433"/>
      <c r="F71" s="433"/>
      <c r="G71" s="453"/>
      <c r="H71" s="325">
        <f>SUM(H58:H70)</f>
        <v>0</v>
      </c>
      <c r="J71"/>
      <c r="K71"/>
      <c r="L71"/>
      <c r="M71"/>
      <c r="N71"/>
      <c r="O71"/>
      <c r="P71"/>
      <c r="Q71"/>
      <c r="R71"/>
      <c r="S71"/>
      <c r="T71"/>
      <c r="U71"/>
      <c r="V71"/>
      <c r="W71"/>
      <c r="X71"/>
      <c r="Y71"/>
      <c r="Z71"/>
      <c r="AA71"/>
      <c r="AB71"/>
      <c r="AC71"/>
      <c r="AD71"/>
      <c r="AE71"/>
      <c r="AF71"/>
      <c r="AG71"/>
      <c r="AH71"/>
      <c r="AI71"/>
      <c r="AJ71"/>
      <c r="AK71"/>
    </row>
    <row r="72" spans="1:37" ht="16.8" thickBot="1">
      <c r="B72" s="73"/>
      <c r="C72" s="73"/>
      <c r="D72" s="135"/>
      <c r="E72" s="134"/>
      <c r="F72" s="133"/>
      <c r="G72" s="132"/>
      <c r="H72" s="131"/>
    </row>
    <row r="73" spans="1:37" ht="36" customHeight="1" thickBot="1">
      <c r="A73" s="16"/>
      <c r="B73" s="48"/>
      <c r="C73" s="104"/>
      <c r="D73" s="422" t="s">
        <v>197</v>
      </c>
      <c r="E73" s="423"/>
      <c r="F73" s="423"/>
      <c r="G73" s="424"/>
      <c r="H73" s="105"/>
    </row>
    <row r="74" spans="1:37" ht="16.2">
      <c r="A74" s="16"/>
      <c r="B74" s="36"/>
      <c r="C74" s="37"/>
      <c r="D74" s="106" t="s">
        <v>44</v>
      </c>
      <c r="E74" s="106"/>
      <c r="F74" s="107"/>
      <c r="G74" s="106"/>
      <c r="H74" s="365">
        <f>H30</f>
        <v>0</v>
      </c>
    </row>
    <row r="75" spans="1:37" ht="16.2">
      <c r="A75" s="16"/>
      <c r="B75" s="38"/>
      <c r="C75" s="14"/>
      <c r="D75" s="78" t="s">
        <v>45</v>
      </c>
      <c r="E75" s="78"/>
      <c r="F75" s="79"/>
      <c r="G75" s="80"/>
      <c r="H75" s="366">
        <f>H38</f>
        <v>0</v>
      </c>
    </row>
    <row r="76" spans="1:37" s="2" customFormat="1" ht="16.2">
      <c r="A76" s="16"/>
      <c r="B76" s="71"/>
      <c r="C76" s="72"/>
      <c r="D76" s="78" t="s">
        <v>46</v>
      </c>
      <c r="E76" s="81"/>
      <c r="F76" s="79"/>
      <c r="G76" s="80"/>
      <c r="H76" s="366">
        <f>H45</f>
        <v>0</v>
      </c>
    </row>
    <row r="77" spans="1:37" s="2" customFormat="1" ht="16.2">
      <c r="A77" s="1"/>
      <c r="B77" s="17"/>
      <c r="C77" s="8"/>
      <c r="D77" s="81" t="s">
        <v>87</v>
      </c>
      <c r="E77" s="81"/>
      <c r="F77" s="82"/>
      <c r="G77" s="81"/>
      <c r="H77" s="366">
        <f>H52</f>
        <v>0</v>
      </c>
    </row>
    <row r="78" spans="1:37" s="2" customFormat="1" ht="16.2">
      <c r="A78" s="1"/>
      <c r="B78" s="17"/>
      <c r="C78" s="8"/>
      <c r="D78" s="81" t="s">
        <v>86</v>
      </c>
      <c r="E78" s="81"/>
      <c r="F78" s="82"/>
      <c r="G78" s="81"/>
      <c r="H78" s="366">
        <f>H55</f>
        <v>0</v>
      </c>
    </row>
    <row r="79" spans="1:37" s="2" customFormat="1" ht="33.75" customHeight="1" thickBot="1">
      <c r="A79" s="1"/>
      <c r="B79" s="130"/>
      <c r="C79" s="129"/>
      <c r="D79" s="128" t="s">
        <v>258</v>
      </c>
      <c r="E79" s="128"/>
      <c r="F79" s="128"/>
      <c r="G79" s="128"/>
      <c r="H79" s="367">
        <f>H71</f>
        <v>0</v>
      </c>
    </row>
    <row r="80" spans="1:37" s="2" customFormat="1" ht="24.75" customHeight="1" thickBot="1">
      <c r="A80" s="1"/>
      <c r="B80" s="233"/>
      <c r="C80" s="226"/>
      <c r="D80" s="452" t="s">
        <v>201</v>
      </c>
      <c r="E80" s="452"/>
      <c r="F80" s="452"/>
      <c r="G80" s="452"/>
      <c r="H80" s="371">
        <f>SUM(H74:H79)</f>
        <v>0</v>
      </c>
    </row>
    <row r="81" spans="1:37" ht="39.75" customHeight="1"/>
    <row r="82" spans="1:37" ht="16.2">
      <c r="A82" s="97"/>
      <c r="B82" s="98"/>
      <c r="C82" s="98"/>
      <c r="D82" s="99" t="s">
        <v>67</v>
      </c>
      <c r="E82" s="98"/>
      <c r="F82" s="100"/>
      <c r="G82" s="101"/>
      <c r="H82" s="102"/>
      <c r="I82"/>
      <c r="J82"/>
      <c r="K82"/>
      <c r="L82"/>
      <c r="M82"/>
      <c r="N82"/>
      <c r="O82"/>
      <c r="P82"/>
      <c r="Q82"/>
      <c r="R82"/>
      <c r="S82"/>
      <c r="T82"/>
      <c r="U82"/>
      <c r="V82"/>
      <c r="W82"/>
      <c r="X82"/>
      <c r="Y82"/>
      <c r="Z82"/>
      <c r="AA82"/>
      <c r="AB82"/>
      <c r="AC82"/>
      <c r="AD82"/>
      <c r="AE82"/>
      <c r="AF82"/>
      <c r="AG82"/>
      <c r="AH82"/>
      <c r="AI82"/>
      <c r="AJ82"/>
      <c r="AK82"/>
    </row>
    <row r="83" spans="1:37" ht="16.2">
      <c r="A83" s="97"/>
      <c r="B83" s="98"/>
      <c r="C83" s="98"/>
      <c r="D83" s="99" t="s">
        <v>68</v>
      </c>
      <c r="E83" s="98"/>
      <c r="F83" s="100"/>
      <c r="G83" s="101"/>
      <c r="H83" s="102"/>
      <c r="I83"/>
      <c r="J83"/>
      <c r="K83"/>
      <c r="L83"/>
      <c r="M83"/>
      <c r="N83"/>
      <c r="O83"/>
      <c r="P83"/>
      <c r="Q83"/>
      <c r="R83"/>
      <c r="S83"/>
      <c r="T83"/>
      <c r="U83"/>
      <c r="V83"/>
      <c r="W83"/>
      <c r="X83"/>
      <c r="Y83"/>
      <c r="Z83"/>
      <c r="AA83"/>
      <c r="AB83"/>
      <c r="AC83"/>
      <c r="AD83"/>
      <c r="AE83"/>
      <c r="AF83"/>
      <c r="AG83"/>
      <c r="AH83"/>
      <c r="AI83"/>
      <c r="AJ83"/>
      <c r="AK83"/>
    </row>
    <row r="84" spans="1:37" ht="16.2">
      <c r="A84" s="97"/>
      <c r="B84" s="98"/>
      <c r="C84" s="98"/>
      <c r="D84" s="99" t="s">
        <v>69</v>
      </c>
      <c r="E84" s="98"/>
      <c r="F84" s="100"/>
      <c r="G84" s="101"/>
      <c r="H84" s="102"/>
      <c r="I84"/>
      <c r="J84"/>
      <c r="K84"/>
      <c r="L84"/>
      <c r="M84"/>
      <c r="N84"/>
      <c r="O84"/>
      <c r="P84"/>
      <c r="Q84"/>
      <c r="R84"/>
      <c r="S84"/>
      <c r="T84"/>
      <c r="U84"/>
      <c r="V84"/>
      <c r="W84"/>
      <c r="X84"/>
      <c r="Y84"/>
      <c r="Z84"/>
      <c r="AA84"/>
      <c r="AB84"/>
      <c r="AC84"/>
      <c r="AD84"/>
      <c r="AE84"/>
      <c r="AF84"/>
      <c r="AG84"/>
      <c r="AH84"/>
      <c r="AI84"/>
      <c r="AJ84"/>
      <c r="AK84"/>
    </row>
  </sheetData>
  <mergeCells count="27">
    <mergeCell ref="D80:G80"/>
    <mergeCell ref="B71:G71"/>
    <mergeCell ref="D73:G73"/>
    <mergeCell ref="E30:G30"/>
    <mergeCell ref="D17:H17"/>
    <mergeCell ref="D18:H18"/>
    <mergeCell ref="D19:H19"/>
    <mergeCell ref="B38:G38"/>
    <mergeCell ref="B45:G45"/>
    <mergeCell ref="B52:G52"/>
    <mergeCell ref="B55:G55"/>
    <mergeCell ref="D16:H16"/>
    <mergeCell ref="D13:H13"/>
    <mergeCell ref="B1:H1"/>
    <mergeCell ref="B2:H2"/>
    <mergeCell ref="B3:H3"/>
    <mergeCell ref="D4:H4"/>
    <mergeCell ref="D5:H5"/>
    <mergeCell ref="D6:H6"/>
    <mergeCell ref="D7:H7"/>
    <mergeCell ref="D8:H8"/>
    <mergeCell ref="D9:H9"/>
    <mergeCell ref="D10:H10"/>
    <mergeCell ref="D11:H11"/>
    <mergeCell ref="D12:H12"/>
    <mergeCell ref="D14:H14"/>
    <mergeCell ref="D15:H15"/>
  </mergeCells>
  <pageMargins left="0.70866141732283472" right="0.70866141732283472" top="0.74803149606299213" bottom="0.74803149606299213" header="0.31496062992125984" footer="0.31496062992125984"/>
  <pageSetup paperSize="9" scale="57" fitToHeight="0" orientation="portrait" r:id="rId1"/>
  <headerFooter>
    <oddHeader>&amp;CБАРАЊЕ ЗА ПОНУДИ - Тендер 7 - Дел 4 - Анекс 1
Реф. Бр.: LRCP-9034-9210-MK-RFB-A.2.1.7 -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Демир Капија&amp;CРЕКОНСТРУКЦИЈА НА УЛИЦА ВО СЕЛО ЧИФЛИК - Крак 1 - км 0+000 до км 0+213, Крак 2 - км 0+000 до км0+521
и Крак 3 - км 0+000 до км 0+408&amp;R&amp;P/&amp;N</oddFooter>
  </headerFooter>
  <rowBreaks count="3" manualBreakCount="3">
    <brk id="19" max="7" man="1"/>
    <brk id="45" max="7" man="1"/>
    <brk id="55"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4948-042B-4D53-A1EA-A45C1012E054}">
  <sheetPr>
    <tabColor rgb="FFFFFF00"/>
    <pageSetUpPr fitToPage="1"/>
  </sheetPr>
  <dimension ref="A1:AK78"/>
  <sheetViews>
    <sheetView view="pageBreakPreview" topLeftCell="A65" zoomScale="91" zoomScaleNormal="115" zoomScaleSheetLayoutView="91" zoomScalePageLayoutView="40" workbookViewId="0">
      <selection activeCell="H64" sqref="H64"/>
    </sheetView>
  </sheetViews>
  <sheetFormatPr defaultRowHeight="14.4"/>
  <cols>
    <col min="1" max="1" width="3.44140625" style="1" customWidth="1"/>
    <col min="2" max="2" width="7.6640625" style="67" customWidth="1"/>
    <col min="3" max="3" width="11.6640625" style="67" customWidth="1"/>
    <col min="4" max="4" width="64.109375" style="68" customWidth="1"/>
    <col min="5" max="5" width="10.6640625" style="67" customWidth="1"/>
    <col min="6" max="6" width="12.88671875" style="19" customWidth="1"/>
    <col min="7" max="7" width="15.44140625" style="69" customWidth="1"/>
    <col min="8" max="8" width="21.5546875" style="70" customWidth="1"/>
    <col min="9" max="37" width="9.109375" style="2"/>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8" ht="84.75" customHeight="1" thickBot="1">
      <c r="B1" s="389" t="s">
        <v>204</v>
      </c>
      <c r="C1" s="390"/>
      <c r="D1" s="390"/>
      <c r="E1" s="390"/>
      <c r="F1" s="390"/>
      <c r="G1" s="390"/>
      <c r="H1" s="391"/>
    </row>
    <row r="2" spans="1:8" ht="16.8" thickBot="1">
      <c r="B2" s="444" t="s">
        <v>0</v>
      </c>
      <c r="C2" s="445"/>
      <c r="D2" s="445"/>
      <c r="E2" s="445"/>
      <c r="F2" s="445"/>
      <c r="G2" s="445"/>
      <c r="H2" s="446"/>
    </row>
    <row r="3" spans="1:8" ht="19.2" customHeight="1" thickBot="1">
      <c r="B3" s="447" t="s">
        <v>208</v>
      </c>
      <c r="C3" s="448"/>
      <c r="D3" s="448"/>
      <c r="E3" s="448"/>
      <c r="F3" s="448"/>
      <c r="G3" s="448"/>
      <c r="H3" s="449"/>
    </row>
    <row r="4" spans="1:8" ht="24" customHeight="1" thickBot="1">
      <c r="B4" s="34"/>
      <c r="C4" s="35"/>
      <c r="D4" s="398" t="s">
        <v>1</v>
      </c>
      <c r="E4" s="398"/>
      <c r="F4" s="398"/>
      <c r="G4" s="398"/>
      <c r="H4" s="399"/>
    </row>
    <row r="5" spans="1:8" ht="39.75" customHeight="1">
      <c r="A5" s="3"/>
      <c r="B5" s="36"/>
      <c r="C5" s="37" t="s">
        <v>2</v>
      </c>
      <c r="D5" s="400" t="s">
        <v>3</v>
      </c>
      <c r="E5" s="401"/>
      <c r="F5" s="401"/>
      <c r="G5" s="401"/>
      <c r="H5" s="402"/>
    </row>
    <row r="6" spans="1:8" ht="134.25" customHeight="1">
      <c r="A6" s="3"/>
      <c r="B6" s="38"/>
      <c r="C6" s="14" t="s">
        <v>4</v>
      </c>
      <c r="D6" s="387" t="s">
        <v>5</v>
      </c>
      <c r="E6" s="387"/>
      <c r="F6" s="387"/>
      <c r="G6" s="387"/>
      <c r="H6" s="388"/>
    </row>
    <row r="7" spans="1:8" ht="81" customHeight="1">
      <c r="A7" s="3"/>
      <c r="B7" s="91"/>
      <c r="C7" s="14" t="s">
        <v>6</v>
      </c>
      <c r="D7" s="387" t="s">
        <v>7</v>
      </c>
      <c r="E7" s="387"/>
      <c r="F7" s="387"/>
      <c r="G7" s="387"/>
      <c r="H7" s="388"/>
    </row>
    <row r="8" spans="1:8" ht="84.75" customHeight="1">
      <c r="A8" s="3"/>
      <c r="B8" s="91"/>
      <c r="C8" s="14" t="s">
        <v>8</v>
      </c>
      <c r="D8" s="387" t="s">
        <v>64</v>
      </c>
      <c r="E8" s="387"/>
      <c r="F8" s="387"/>
      <c r="G8" s="387"/>
      <c r="H8" s="388"/>
    </row>
    <row r="9" spans="1:8" ht="138" customHeight="1">
      <c r="A9" s="3"/>
      <c r="B9" s="91"/>
      <c r="C9" s="14" t="s">
        <v>9</v>
      </c>
      <c r="D9" s="387" t="s">
        <v>53</v>
      </c>
      <c r="E9" s="387"/>
      <c r="F9" s="387"/>
      <c r="G9" s="387"/>
      <c r="H9" s="388"/>
    </row>
    <row r="10" spans="1:8" ht="88.5" customHeight="1">
      <c r="A10" s="3"/>
      <c r="B10" s="91"/>
      <c r="C10" s="14" t="s">
        <v>10</v>
      </c>
      <c r="D10" s="387" t="s">
        <v>54</v>
      </c>
      <c r="E10" s="387"/>
      <c r="F10" s="387"/>
      <c r="G10" s="387"/>
      <c r="H10" s="388"/>
    </row>
    <row r="11" spans="1:8" ht="45" customHeight="1">
      <c r="A11" s="3"/>
      <c r="B11" s="91"/>
      <c r="C11" s="14" t="s">
        <v>11</v>
      </c>
      <c r="D11" s="387" t="s">
        <v>12</v>
      </c>
      <c r="E11" s="387"/>
      <c r="F11" s="387"/>
      <c r="G11" s="387"/>
      <c r="H11" s="388"/>
    </row>
    <row r="12" spans="1:8" ht="141" customHeight="1">
      <c r="A12" s="3"/>
      <c r="B12" s="91"/>
      <c r="C12" s="14" t="s">
        <v>13</v>
      </c>
      <c r="D12" s="387" t="s">
        <v>71</v>
      </c>
      <c r="E12" s="387"/>
      <c r="F12" s="387"/>
      <c r="G12" s="387"/>
      <c r="H12" s="388"/>
    </row>
    <row r="13" spans="1:8" ht="62.25" customHeight="1">
      <c r="A13" s="3"/>
      <c r="B13" s="91"/>
      <c r="C13" s="33" t="s">
        <v>14</v>
      </c>
      <c r="D13" s="387" t="s">
        <v>15</v>
      </c>
      <c r="E13" s="387"/>
      <c r="F13" s="387"/>
      <c r="G13" s="387"/>
      <c r="H13" s="388"/>
    </row>
    <row r="14" spans="1:8" ht="138" customHeight="1">
      <c r="A14" s="3"/>
      <c r="B14" s="91"/>
      <c r="C14" s="14" t="s">
        <v>16</v>
      </c>
      <c r="D14" s="406" t="s">
        <v>254</v>
      </c>
      <c r="E14" s="407"/>
      <c r="F14" s="407"/>
      <c r="G14" s="407"/>
      <c r="H14" s="408"/>
    </row>
    <row r="15" spans="1:8" ht="182.25" customHeight="1">
      <c r="A15" s="3"/>
      <c r="B15" s="91"/>
      <c r="C15" s="14" t="s">
        <v>17</v>
      </c>
      <c r="D15" s="387" t="s">
        <v>18</v>
      </c>
      <c r="E15" s="387"/>
      <c r="F15" s="387"/>
      <c r="G15" s="387"/>
      <c r="H15" s="388"/>
    </row>
    <row r="16" spans="1:8" ht="154.5" customHeight="1">
      <c r="A16" s="3"/>
      <c r="B16" s="91"/>
      <c r="C16" s="14" t="s">
        <v>19</v>
      </c>
      <c r="D16" s="387" t="s">
        <v>20</v>
      </c>
      <c r="E16" s="387"/>
      <c r="F16" s="387"/>
      <c r="G16" s="387"/>
      <c r="H16" s="388"/>
    </row>
    <row r="17" spans="1:37" ht="106.5" customHeight="1">
      <c r="A17" s="3"/>
      <c r="B17" s="91"/>
      <c r="C17" s="14" t="s">
        <v>21</v>
      </c>
      <c r="D17" s="387" t="s">
        <v>22</v>
      </c>
      <c r="E17" s="387"/>
      <c r="F17" s="387"/>
      <c r="G17" s="387"/>
      <c r="H17" s="388"/>
    </row>
    <row r="18" spans="1:37" ht="86.25" customHeight="1">
      <c r="A18" s="3"/>
      <c r="B18" s="91"/>
      <c r="C18" s="14" t="s">
        <v>23</v>
      </c>
      <c r="D18" s="387" t="s">
        <v>134</v>
      </c>
      <c r="E18" s="387"/>
      <c r="F18" s="387"/>
      <c r="G18" s="387"/>
      <c r="H18" s="388"/>
    </row>
    <row r="19" spans="1:37" ht="70.5" customHeight="1" thickBot="1">
      <c r="A19" s="3"/>
      <c r="B19" s="39"/>
      <c r="C19" s="40" t="s">
        <v>24</v>
      </c>
      <c r="D19" s="409" t="s">
        <v>65</v>
      </c>
      <c r="E19" s="409"/>
      <c r="F19" s="409"/>
      <c r="G19" s="409"/>
      <c r="H19" s="410"/>
    </row>
    <row r="20" spans="1:37" ht="16.2" thickBot="1">
      <c r="B20" s="41"/>
      <c r="C20" s="41"/>
      <c r="D20" s="41"/>
      <c r="E20" s="41"/>
      <c r="F20" s="4"/>
      <c r="G20" s="41"/>
      <c r="H20" s="41"/>
    </row>
    <row r="21" spans="1:37" ht="48.6">
      <c r="B21" s="36" t="s">
        <v>133</v>
      </c>
      <c r="C21" s="42" t="s">
        <v>48</v>
      </c>
      <c r="D21" s="42" t="s">
        <v>25</v>
      </c>
      <c r="E21" s="42" t="s">
        <v>26</v>
      </c>
      <c r="F21" s="5" t="s">
        <v>27</v>
      </c>
      <c r="G21" s="43" t="s">
        <v>28</v>
      </c>
      <c r="H21" s="44" t="s">
        <v>29</v>
      </c>
    </row>
    <row r="22" spans="1:37" ht="16.8" thickBot="1">
      <c r="B22" s="45">
        <v>1</v>
      </c>
      <c r="C22" s="22">
        <v>2</v>
      </c>
      <c r="D22" s="22">
        <v>3</v>
      </c>
      <c r="E22" s="22">
        <v>4</v>
      </c>
      <c r="F22" s="22">
        <v>5</v>
      </c>
      <c r="G22" s="46">
        <v>6</v>
      </c>
      <c r="H22" s="47">
        <v>7</v>
      </c>
    </row>
    <row r="23" spans="1:37" ht="16.8" thickBot="1">
      <c r="B23" s="48"/>
      <c r="C23" s="49"/>
      <c r="D23" s="126" t="s">
        <v>30</v>
      </c>
      <c r="E23" s="169"/>
      <c r="F23" s="50"/>
      <c r="G23" s="31"/>
      <c r="H23" s="32"/>
    </row>
    <row r="24" spans="1:37" ht="25.5" customHeight="1">
      <c r="B24" s="13">
        <v>1</v>
      </c>
      <c r="C24" s="92" t="s">
        <v>132</v>
      </c>
      <c r="D24" s="51" t="s">
        <v>31</v>
      </c>
      <c r="E24" s="164" t="s">
        <v>32</v>
      </c>
      <c r="F24" s="28">
        <v>1</v>
      </c>
      <c r="G24" s="28">
        <v>0</v>
      </c>
      <c r="H24" s="217">
        <f t="shared" ref="H24:H29" si="0">F24*G24</f>
        <v>0</v>
      </c>
    </row>
    <row r="25" spans="1:37" ht="36" customHeight="1">
      <c r="B25" s="87">
        <v>2</v>
      </c>
      <c r="C25" s="86" t="s">
        <v>131</v>
      </c>
      <c r="D25" s="88" t="s">
        <v>33</v>
      </c>
      <c r="E25" s="145" t="s">
        <v>32</v>
      </c>
      <c r="F25" s="89">
        <v>1</v>
      </c>
      <c r="G25" s="89">
        <v>0</v>
      </c>
      <c r="H25" s="218">
        <f t="shared" si="0"/>
        <v>0</v>
      </c>
    </row>
    <row r="26" spans="1:37" ht="22.5" customHeight="1">
      <c r="B26" s="87">
        <v>3</v>
      </c>
      <c r="C26" s="90" t="s">
        <v>130</v>
      </c>
      <c r="D26" s="53" t="s">
        <v>34</v>
      </c>
      <c r="E26" s="145" t="s">
        <v>32</v>
      </c>
      <c r="F26" s="89">
        <v>1</v>
      </c>
      <c r="G26" s="89">
        <v>0</v>
      </c>
      <c r="H26" s="218">
        <f t="shared" si="0"/>
        <v>0</v>
      </c>
    </row>
    <row r="27" spans="1:37" ht="36" customHeight="1">
      <c r="B27" s="87">
        <v>4</v>
      </c>
      <c r="C27" s="90" t="s">
        <v>129</v>
      </c>
      <c r="D27" s="53" t="s">
        <v>50</v>
      </c>
      <c r="E27" s="145" t="s">
        <v>32</v>
      </c>
      <c r="F27" s="89">
        <v>1</v>
      </c>
      <c r="G27" s="89">
        <v>0</v>
      </c>
      <c r="H27" s="218">
        <f t="shared" si="0"/>
        <v>0</v>
      </c>
    </row>
    <row r="28" spans="1:37" ht="57" customHeight="1">
      <c r="B28" s="87">
        <v>5</v>
      </c>
      <c r="C28" s="90" t="s">
        <v>128</v>
      </c>
      <c r="D28" s="53" t="s">
        <v>52</v>
      </c>
      <c r="E28" s="145" t="s">
        <v>32</v>
      </c>
      <c r="F28" s="89">
        <v>1</v>
      </c>
      <c r="G28" s="89">
        <v>0</v>
      </c>
      <c r="H28" s="218">
        <f t="shared" si="0"/>
        <v>0</v>
      </c>
    </row>
    <row r="29" spans="1:37" ht="36.75" customHeight="1" thickBot="1">
      <c r="B29" s="26">
        <v>6</v>
      </c>
      <c r="C29" s="55">
        <v>14</v>
      </c>
      <c r="D29" s="56" t="s">
        <v>66</v>
      </c>
      <c r="E29" s="161" t="s">
        <v>32</v>
      </c>
      <c r="F29" s="23">
        <v>1</v>
      </c>
      <c r="G29" s="23">
        <v>0</v>
      </c>
      <c r="H29" s="219">
        <f t="shared" si="0"/>
        <v>0</v>
      </c>
    </row>
    <row r="30" spans="1:37" ht="21" customHeight="1" thickBot="1">
      <c r="B30" s="416" t="s">
        <v>49</v>
      </c>
      <c r="C30" s="417"/>
      <c r="D30" s="417"/>
      <c r="E30" s="417"/>
      <c r="F30" s="417"/>
      <c r="G30" s="458"/>
      <c r="H30" s="259">
        <f>SUM(H24:H29)</f>
        <v>0</v>
      </c>
    </row>
    <row r="31" spans="1:37" s="7" customFormat="1" ht="16.8" thickBot="1">
      <c r="A31" s="6"/>
      <c r="B31" s="9"/>
      <c r="C31" s="10"/>
      <c r="D31" s="126" t="s">
        <v>35</v>
      </c>
      <c r="E31" s="11"/>
      <c r="F31" s="11"/>
      <c r="G31" s="11"/>
      <c r="H31" s="1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c r="A32" s="6"/>
      <c r="B32" s="13">
        <v>7</v>
      </c>
      <c r="C32" s="92" t="s">
        <v>58</v>
      </c>
      <c r="D32" s="61" t="s">
        <v>127</v>
      </c>
      <c r="E32" s="164" t="s">
        <v>83</v>
      </c>
      <c r="F32" s="28">
        <v>0.22500000000000001</v>
      </c>
      <c r="G32" s="28">
        <v>0</v>
      </c>
      <c r="H32" s="217">
        <f t="shared" ref="H32:H38" si="1">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6" customFormat="1" ht="43.5" customHeight="1">
      <c r="B33" s="87">
        <f>B32+1</f>
        <v>8</v>
      </c>
      <c r="C33" s="90" t="s">
        <v>59</v>
      </c>
      <c r="D33" s="280" t="s">
        <v>157</v>
      </c>
      <c r="E33" s="145" t="s">
        <v>36</v>
      </c>
      <c r="F33" s="235">
        <v>15</v>
      </c>
      <c r="G33" s="89">
        <v>0</v>
      </c>
      <c r="H33" s="257">
        <f t="shared" si="1"/>
        <v>0</v>
      </c>
    </row>
    <row r="34" spans="1:37" s="6" customFormat="1" ht="53.25" customHeight="1">
      <c r="B34" s="87">
        <f t="shared" ref="B34:B38" si="2">B33+1</f>
        <v>9</v>
      </c>
      <c r="C34" s="90" t="s">
        <v>59</v>
      </c>
      <c r="D34" s="280" t="s">
        <v>158</v>
      </c>
      <c r="E34" s="145" t="s">
        <v>36</v>
      </c>
      <c r="F34" s="235">
        <v>24</v>
      </c>
      <c r="G34" s="89">
        <v>0</v>
      </c>
      <c r="H34" s="257">
        <f t="shared" si="1"/>
        <v>0</v>
      </c>
    </row>
    <row r="35" spans="1:37" s="6" customFormat="1" ht="53.25" customHeight="1">
      <c r="B35" s="87">
        <f t="shared" si="2"/>
        <v>10</v>
      </c>
      <c r="C35" s="90" t="s">
        <v>59</v>
      </c>
      <c r="D35" s="280" t="s">
        <v>159</v>
      </c>
      <c r="E35" s="145" t="s">
        <v>36</v>
      </c>
      <c r="F35" s="235">
        <v>33</v>
      </c>
      <c r="G35" s="89">
        <v>0</v>
      </c>
      <c r="H35" s="257">
        <f t="shared" si="1"/>
        <v>0</v>
      </c>
    </row>
    <row r="36" spans="1:37" s="7" customFormat="1" ht="29.25" customHeight="1">
      <c r="A36" s="6"/>
      <c r="B36" s="87">
        <f t="shared" si="2"/>
        <v>11</v>
      </c>
      <c r="C36" s="114" t="s">
        <v>122</v>
      </c>
      <c r="D36" s="27" t="s">
        <v>241</v>
      </c>
      <c r="E36" s="145" t="s">
        <v>36</v>
      </c>
      <c r="F36" s="89">
        <v>67</v>
      </c>
      <c r="G36" s="89">
        <v>0</v>
      </c>
      <c r="H36" s="218">
        <f t="shared" si="1"/>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41.25" customHeight="1">
      <c r="A37" s="6"/>
      <c r="B37" s="87">
        <f t="shared" si="2"/>
        <v>12</v>
      </c>
      <c r="C37" s="90" t="s">
        <v>121</v>
      </c>
      <c r="D37" s="280" t="s">
        <v>155</v>
      </c>
      <c r="E37" s="145" t="s">
        <v>88</v>
      </c>
      <c r="F37" s="89">
        <v>6</v>
      </c>
      <c r="G37" s="89">
        <v>0</v>
      </c>
      <c r="H37" s="257">
        <f t="shared" si="1"/>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7" customFormat="1" ht="29.25" customHeight="1" thickBot="1">
      <c r="A38" s="6"/>
      <c r="B38" s="26">
        <f t="shared" si="2"/>
        <v>13</v>
      </c>
      <c r="C38" s="162" t="s">
        <v>121</v>
      </c>
      <c r="D38" s="351" t="s">
        <v>156</v>
      </c>
      <c r="E38" s="161" t="s">
        <v>88</v>
      </c>
      <c r="F38" s="23">
        <v>4</v>
      </c>
      <c r="G38" s="23">
        <v>0</v>
      </c>
      <c r="H38" s="258">
        <f t="shared" si="1"/>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9.95" customHeight="1" thickBot="1">
      <c r="A39" s="6"/>
      <c r="B39" s="419" t="s">
        <v>39</v>
      </c>
      <c r="C39" s="420"/>
      <c r="D39" s="420"/>
      <c r="E39" s="420"/>
      <c r="F39" s="420"/>
      <c r="G39" s="421"/>
      <c r="H39" s="259">
        <f>SUM(H32:H38)</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16.2" customHeight="1" thickBot="1">
      <c r="A40" s="6"/>
      <c r="B40" s="20"/>
      <c r="C40" s="20"/>
      <c r="D40" s="126" t="s">
        <v>40</v>
      </c>
      <c r="E40" s="159"/>
      <c r="F40" s="21"/>
      <c r="G40" s="21"/>
      <c r="H40" s="29"/>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25" customFormat="1" ht="77.400000000000006" customHeight="1">
      <c r="A41" s="24"/>
      <c r="B41" s="13">
        <v>14</v>
      </c>
      <c r="C41" s="92" t="s">
        <v>60</v>
      </c>
      <c r="D41" s="192" t="s">
        <v>117</v>
      </c>
      <c r="E41" s="193" t="s">
        <v>38</v>
      </c>
      <c r="F41" s="279">
        <v>333</v>
      </c>
      <c r="G41" s="274">
        <v>0</v>
      </c>
      <c r="H41" s="275">
        <f>F41*G41</f>
        <v>0</v>
      </c>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1:37" s="25" customFormat="1" ht="21.75" customHeight="1">
      <c r="A42" s="24"/>
      <c r="B42" s="87">
        <v>15</v>
      </c>
      <c r="C42" s="90" t="s">
        <v>61</v>
      </c>
      <c r="D42" s="27" t="s">
        <v>116</v>
      </c>
      <c r="E42" s="157" t="s">
        <v>37</v>
      </c>
      <c r="F42" s="273">
        <v>1925</v>
      </c>
      <c r="G42" s="270">
        <v>0</v>
      </c>
      <c r="H42" s="276">
        <f>F42*G42</f>
        <v>0</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row>
    <row r="43" spans="1:37" ht="31.8" thickBot="1">
      <c r="B43" s="26">
        <v>16</v>
      </c>
      <c r="C43" s="162" t="s">
        <v>209</v>
      </c>
      <c r="D43" s="194" t="s">
        <v>110</v>
      </c>
      <c r="E43" s="195" t="s">
        <v>88</v>
      </c>
      <c r="F43" s="23">
        <v>2</v>
      </c>
      <c r="G43" s="277">
        <v>0</v>
      </c>
      <c r="H43" s="219">
        <f>F43*G43</f>
        <v>0</v>
      </c>
    </row>
    <row r="44" spans="1:37" s="7" customFormat="1" ht="21.75" customHeight="1" thickBot="1">
      <c r="A44" s="6"/>
      <c r="B44" s="419" t="s">
        <v>41</v>
      </c>
      <c r="C44" s="420"/>
      <c r="D44" s="420"/>
      <c r="E44" s="420"/>
      <c r="F44" s="420"/>
      <c r="G44" s="421"/>
      <c r="H44" s="259">
        <f>SUM(H41:H43)</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7" customFormat="1" ht="16.95" customHeight="1" thickBot="1">
      <c r="A45" s="6"/>
      <c r="B45" s="62"/>
      <c r="C45" s="63"/>
      <c r="D45" s="126" t="s">
        <v>42</v>
      </c>
      <c r="E45" s="149"/>
      <c r="F45" s="15"/>
      <c r="G45" s="15"/>
      <c r="H45" s="14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54.75" customHeight="1">
      <c r="B46" s="13">
        <v>17</v>
      </c>
      <c r="C46" s="92" t="s">
        <v>62</v>
      </c>
      <c r="D46" s="61" t="s">
        <v>217</v>
      </c>
      <c r="E46" s="164" t="s">
        <v>38</v>
      </c>
      <c r="F46" s="28">
        <v>573</v>
      </c>
      <c r="G46" s="28">
        <v>0</v>
      </c>
      <c r="H46" s="217">
        <f t="shared" ref="H46:H52" si="3">F46*G46</f>
        <v>0</v>
      </c>
    </row>
    <row r="47" spans="1:37" s="7" customFormat="1" ht="42.75" customHeight="1">
      <c r="A47" s="6"/>
      <c r="B47" s="87">
        <v>18</v>
      </c>
      <c r="C47" s="90" t="s">
        <v>63</v>
      </c>
      <c r="D47" s="8" t="s">
        <v>104</v>
      </c>
      <c r="E47" s="145" t="s">
        <v>37</v>
      </c>
      <c r="F47" s="273">
        <v>1184</v>
      </c>
      <c r="G47" s="89">
        <v>0</v>
      </c>
      <c r="H47" s="154">
        <f t="shared" si="3"/>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ht="38.25" customHeight="1">
      <c r="A48" s="97"/>
      <c r="B48" s="87">
        <f t="shared" ref="B48:B52" si="4">B47+1</f>
        <v>19</v>
      </c>
      <c r="C48" s="110" t="s">
        <v>103</v>
      </c>
      <c r="D48" s="111" t="s">
        <v>102</v>
      </c>
      <c r="E48" s="153" t="s">
        <v>36</v>
      </c>
      <c r="F48" s="270">
        <v>67</v>
      </c>
      <c r="G48" s="89">
        <v>0</v>
      </c>
      <c r="H48" s="154">
        <f t="shared" si="3"/>
        <v>0</v>
      </c>
      <c r="I48"/>
      <c r="J48"/>
      <c r="K48"/>
      <c r="L48"/>
      <c r="M48"/>
      <c r="N48"/>
      <c r="O48"/>
      <c r="P48"/>
      <c r="Q48"/>
      <c r="R48"/>
      <c r="S48"/>
      <c r="T48"/>
      <c r="U48"/>
      <c r="V48"/>
      <c r="W48"/>
      <c r="X48"/>
      <c r="Y48"/>
      <c r="Z48"/>
      <c r="AA48"/>
      <c r="AB48"/>
      <c r="AC48"/>
      <c r="AD48"/>
      <c r="AE48"/>
      <c r="AF48"/>
      <c r="AG48"/>
      <c r="AH48"/>
      <c r="AI48"/>
      <c r="AJ48"/>
      <c r="AK48"/>
    </row>
    <row r="49" spans="1:37" s="7" customFormat="1" ht="46.8">
      <c r="A49" s="6"/>
      <c r="B49" s="87">
        <f t="shared" si="4"/>
        <v>20</v>
      </c>
      <c r="C49" s="90" t="s">
        <v>101</v>
      </c>
      <c r="D49" s="8" t="s">
        <v>210</v>
      </c>
      <c r="E49" s="145" t="s">
        <v>36</v>
      </c>
      <c r="F49" s="273">
        <v>431</v>
      </c>
      <c r="G49" s="89">
        <v>0</v>
      </c>
      <c r="H49" s="276">
        <f t="shared" si="3"/>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s="7" customFormat="1" ht="46.8">
      <c r="A50" s="6"/>
      <c r="B50" s="87">
        <f t="shared" si="4"/>
        <v>21</v>
      </c>
      <c r="C50" s="90" t="s">
        <v>101</v>
      </c>
      <c r="D50" s="212" t="s">
        <v>160</v>
      </c>
      <c r="E50" s="145" t="s">
        <v>36</v>
      </c>
      <c r="F50" s="273">
        <v>355</v>
      </c>
      <c r="G50" s="89">
        <v>0</v>
      </c>
      <c r="H50" s="276">
        <f t="shared" si="3"/>
        <v>0</v>
      </c>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ht="57.75" customHeight="1">
      <c r="A51" s="108"/>
      <c r="B51" s="87">
        <f t="shared" si="4"/>
        <v>22</v>
      </c>
      <c r="C51" s="110" t="s">
        <v>97</v>
      </c>
      <c r="D51" s="111" t="s">
        <v>207</v>
      </c>
      <c r="E51" s="153" t="s">
        <v>37</v>
      </c>
      <c r="F51" s="270">
        <v>632</v>
      </c>
      <c r="G51" s="89">
        <v>0</v>
      </c>
      <c r="H51" s="154">
        <f t="shared" si="3"/>
        <v>0</v>
      </c>
      <c r="I51"/>
      <c r="J51"/>
      <c r="K51"/>
      <c r="L51"/>
      <c r="M51"/>
      <c r="N51"/>
      <c r="O51"/>
      <c r="P51"/>
      <c r="Q51"/>
      <c r="R51"/>
      <c r="S51"/>
      <c r="T51"/>
      <c r="U51"/>
      <c r="V51"/>
      <c r="W51"/>
      <c r="X51"/>
      <c r="Y51"/>
      <c r="Z51"/>
      <c r="AA51"/>
      <c r="AB51"/>
      <c r="AC51"/>
      <c r="AD51"/>
      <c r="AE51"/>
      <c r="AF51"/>
      <c r="AG51"/>
      <c r="AH51"/>
      <c r="AI51"/>
      <c r="AJ51"/>
      <c r="AK51"/>
    </row>
    <row r="52" spans="1:37" ht="66" customHeight="1" thickBot="1">
      <c r="A52" s="108"/>
      <c r="B52" s="26">
        <f t="shared" si="4"/>
        <v>23</v>
      </c>
      <c r="C52" s="229" t="s">
        <v>97</v>
      </c>
      <c r="D52" s="230" t="s">
        <v>206</v>
      </c>
      <c r="E52" s="231" t="s">
        <v>37</v>
      </c>
      <c r="F52" s="277">
        <v>220</v>
      </c>
      <c r="G52" s="23">
        <v>0</v>
      </c>
      <c r="H52" s="278">
        <f t="shared" si="3"/>
        <v>0</v>
      </c>
      <c r="I52"/>
      <c r="J52"/>
      <c r="K52"/>
      <c r="L52"/>
      <c r="M52"/>
      <c r="N52"/>
      <c r="O52"/>
      <c r="P52"/>
      <c r="Q52"/>
      <c r="R52"/>
      <c r="S52"/>
      <c r="T52"/>
      <c r="U52"/>
      <c r="V52"/>
      <c r="W52"/>
      <c r="X52"/>
      <c r="Y52"/>
      <c r="Z52"/>
      <c r="AA52"/>
      <c r="AB52"/>
      <c r="AC52"/>
      <c r="AD52"/>
      <c r="AE52"/>
      <c r="AF52"/>
      <c r="AG52"/>
      <c r="AH52"/>
      <c r="AI52"/>
      <c r="AJ52"/>
      <c r="AK52"/>
    </row>
    <row r="53" spans="1:37" s="7" customFormat="1" ht="16.2" customHeight="1" thickBot="1">
      <c r="A53" s="6"/>
      <c r="B53" s="442" t="s">
        <v>43</v>
      </c>
      <c r="C53" s="443"/>
      <c r="D53" s="443"/>
      <c r="E53" s="443"/>
      <c r="F53" s="443"/>
      <c r="G53" s="454"/>
      <c r="H53" s="220">
        <f>SUM(H46:H52)</f>
        <v>0</v>
      </c>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1:37" ht="16.8" thickBot="1">
      <c r="A54" s="2"/>
      <c r="B54" s="64"/>
      <c r="C54" s="65"/>
      <c r="D54" s="66" t="s">
        <v>212</v>
      </c>
      <c r="E54" s="140"/>
      <c r="F54" s="65"/>
      <c r="G54" s="65"/>
      <c r="H54" s="30"/>
      <c r="J54"/>
      <c r="K54"/>
      <c r="L54"/>
      <c r="M54"/>
      <c r="N54"/>
      <c r="O54"/>
      <c r="P54"/>
      <c r="Q54"/>
      <c r="R54"/>
      <c r="S54"/>
      <c r="T54"/>
      <c r="U54"/>
      <c r="V54"/>
      <c r="W54"/>
      <c r="X54"/>
      <c r="Y54"/>
      <c r="Z54"/>
      <c r="AA54"/>
      <c r="AB54"/>
      <c r="AC54"/>
      <c r="AD54"/>
      <c r="AE54"/>
      <c r="AF54"/>
      <c r="AG54"/>
      <c r="AH54"/>
      <c r="AI54"/>
      <c r="AJ54"/>
      <c r="AK54"/>
    </row>
    <row r="55" spans="1:37" ht="16.8" thickBot="1">
      <c r="A55" s="2"/>
      <c r="B55" s="64"/>
      <c r="C55" s="333"/>
      <c r="D55" s="66" t="s">
        <v>213</v>
      </c>
      <c r="E55" s="199"/>
      <c r="F55" s="65"/>
      <c r="G55" s="65"/>
      <c r="H55" s="30"/>
      <c r="I55"/>
      <c r="J55"/>
      <c r="K55"/>
      <c r="L55"/>
      <c r="M55"/>
      <c r="N55"/>
      <c r="O55"/>
      <c r="P55"/>
      <c r="Q55"/>
      <c r="R55"/>
      <c r="S55"/>
      <c r="T55"/>
      <c r="U55"/>
      <c r="V55"/>
      <c r="W55"/>
      <c r="X55"/>
      <c r="Y55"/>
      <c r="Z55"/>
      <c r="AA55"/>
      <c r="AB55"/>
      <c r="AC55"/>
      <c r="AD55"/>
      <c r="AE55"/>
      <c r="AF55"/>
      <c r="AG55"/>
      <c r="AH55"/>
      <c r="AI55"/>
      <c r="AJ55"/>
      <c r="AK55"/>
    </row>
    <row r="56" spans="1:37" ht="62.4">
      <c r="A56" s="2"/>
      <c r="B56" s="202">
        <v>24</v>
      </c>
      <c r="C56" s="203" t="s">
        <v>89</v>
      </c>
      <c r="D56" s="204" t="s">
        <v>259</v>
      </c>
      <c r="E56" s="205" t="s">
        <v>51</v>
      </c>
      <c r="F56" s="137">
        <v>8</v>
      </c>
      <c r="G56" s="136">
        <v>0</v>
      </c>
      <c r="H56" s="206">
        <f t="shared" ref="H56:H59" si="5">(F56*G56)</f>
        <v>0</v>
      </c>
      <c r="I56"/>
      <c r="J56"/>
      <c r="K56"/>
      <c r="L56"/>
      <c r="M56"/>
      <c r="N56"/>
      <c r="O56"/>
      <c r="P56"/>
      <c r="Q56"/>
      <c r="R56"/>
      <c r="S56"/>
      <c r="T56"/>
      <c r="U56"/>
      <c r="V56"/>
      <c r="W56"/>
      <c r="X56"/>
      <c r="Y56"/>
      <c r="Z56"/>
      <c r="AA56"/>
      <c r="AB56"/>
      <c r="AC56"/>
      <c r="AD56"/>
      <c r="AE56"/>
      <c r="AF56"/>
      <c r="AG56"/>
      <c r="AH56"/>
      <c r="AI56"/>
      <c r="AJ56"/>
      <c r="AK56"/>
    </row>
    <row r="57" spans="1:37" ht="46.8">
      <c r="A57" s="2"/>
      <c r="B57" s="91">
        <v>25</v>
      </c>
      <c r="C57" s="90" t="s">
        <v>89</v>
      </c>
      <c r="D57" s="8" t="s">
        <v>260</v>
      </c>
      <c r="E57" s="157" t="s">
        <v>51</v>
      </c>
      <c r="F57" s="96">
        <v>14</v>
      </c>
      <c r="G57" s="136">
        <v>0</v>
      </c>
      <c r="H57" s="54">
        <f t="shared" si="5"/>
        <v>0</v>
      </c>
      <c r="I57"/>
      <c r="J57"/>
      <c r="K57"/>
      <c r="L57"/>
      <c r="M57"/>
      <c r="N57"/>
      <c r="O57"/>
      <c r="P57"/>
      <c r="Q57"/>
      <c r="R57"/>
      <c r="S57"/>
      <c r="T57"/>
      <c r="U57"/>
      <c r="V57"/>
      <c r="W57"/>
      <c r="X57"/>
      <c r="Y57"/>
      <c r="Z57"/>
      <c r="AA57"/>
      <c r="AB57"/>
      <c r="AC57"/>
      <c r="AD57"/>
      <c r="AE57"/>
      <c r="AF57"/>
      <c r="AG57"/>
      <c r="AH57"/>
      <c r="AI57"/>
      <c r="AJ57"/>
      <c r="AK57"/>
    </row>
    <row r="58" spans="1:37" ht="62.4">
      <c r="A58" s="2"/>
      <c r="B58" s="77">
        <v>26</v>
      </c>
      <c r="C58" s="90" t="s">
        <v>89</v>
      </c>
      <c r="D58" s="8" t="s">
        <v>70</v>
      </c>
      <c r="E58" s="157" t="s">
        <v>36</v>
      </c>
      <c r="F58" s="96">
        <v>47</v>
      </c>
      <c r="G58" s="136">
        <v>0</v>
      </c>
      <c r="H58" s="54">
        <f t="shared" si="5"/>
        <v>0</v>
      </c>
      <c r="I58"/>
      <c r="J58"/>
      <c r="K58"/>
      <c r="L58"/>
      <c r="M58"/>
      <c r="N58"/>
      <c r="O58"/>
      <c r="P58"/>
      <c r="Q58"/>
      <c r="R58"/>
      <c r="S58"/>
      <c r="T58"/>
      <c r="U58"/>
      <c r="V58"/>
      <c r="W58"/>
      <c r="X58"/>
      <c r="Y58"/>
      <c r="Z58"/>
      <c r="AA58"/>
      <c r="AB58"/>
      <c r="AC58"/>
      <c r="AD58"/>
      <c r="AE58"/>
      <c r="AF58"/>
      <c r="AG58"/>
      <c r="AH58"/>
      <c r="AI58"/>
      <c r="AJ58"/>
      <c r="AK58"/>
    </row>
    <row r="59" spans="1:37" ht="47.4" thickBot="1">
      <c r="A59" s="2"/>
      <c r="B59" s="91">
        <v>27</v>
      </c>
      <c r="C59" s="90" t="s">
        <v>165</v>
      </c>
      <c r="D59" s="8" t="s">
        <v>244</v>
      </c>
      <c r="E59" s="155" t="s">
        <v>38</v>
      </c>
      <c r="F59" s="96">
        <v>1.1200000000000001</v>
      </c>
      <c r="G59" s="136">
        <v>0</v>
      </c>
      <c r="H59" s="54">
        <f t="shared" si="5"/>
        <v>0</v>
      </c>
      <c r="I59"/>
      <c r="J59"/>
      <c r="K59"/>
      <c r="L59"/>
      <c r="M59"/>
      <c r="N59"/>
      <c r="O59"/>
      <c r="P59"/>
      <c r="Q59"/>
      <c r="R59"/>
      <c r="S59"/>
      <c r="T59"/>
      <c r="U59"/>
      <c r="V59"/>
      <c r="W59"/>
      <c r="X59"/>
      <c r="Y59"/>
      <c r="Z59"/>
      <c r="AA59"/>
      <c r="AB59"/>
      <c r="AC59"/>
      <c r="AD59"/>
      <c r="AE59"/>
      <c r="AF59"/>
      <c r="AG59"/>
      <c r="AH59"/>
      <c r="AI59"/>
      <c r="AJ59"/>
      <c r="AK59"/>
    </row>
    <row r="60" spans="1:37" ht="16.8" thickBot="1">
      <c r="A60" s="2"/>
      <c r="B60" s="197"/>
      <c r="C60" s="198"/>
      <c r="D60" s="66" t="s">
        <v>214</v>
      </c>
      <c r="E60" s="199"/>
      <c r="F60" s="200"/>
      <c r="G60" s="201"/>
      <c r="H60" s="290"/>
      <c r="I60"/>
      <c r="J60"/>
      <c r="K60"/>
      <c r="L60"/>
      <c r="M60"/>
      <c r="N60"/>
      <c r="O60"/>
      <c r="P60"/>
      <c r="Q60"/>
      <c r="R60"/>
      <c r="S60"/>
      <c r="T60"/>
      <c r="U60"/>
      <c r="V60"/>
      <c r="W60"/>
      <c r="X60"/>
      <c r="Y60"/>
      <c r="Z60"/>
      <c r="AA60"/>
      <c r="AB60"/>
      <c r="AC60"/>
      <c r="AD60"/>
      <c r="AE60"/>
      <c r="AF60"/>
      <c r="AG60"/>
      <c r="AH60"/>
      <c r="AI60"/>
      <c r="AJ60"/>
      <c r="AK60"/>
    </row>
    <row r="61" spans="1:37" ht="62.4">
      <c r="A61" s="2"/>
      <c r="B61" s="202">
        <v>28</v>
      </c>
      <c r="C61" s="203" t="s">
        <v>166</v>
      </c>
      <c r="D61" s="204" t="s">
        <v>167</v>
      </c>
      <c r="E61" s="205" t="s">
        <v>37</v>
      </c>
      <c r="F61" s="137">
        <v>10</v>
      </c>
      <c r="G61" s="136">
        <v>0</v>
      </c>
      <c r="H61" s="206">
        <f>(F61*G61)</f>
        <v>0</v>
      </c>
      <c r="I61"/>
      <c r="J61"/>
      <c r="K61"/>
      <c r="L61"/>
      <c r="M61"/>
      <c r="N61"/>
      <c r="O61"/>
      <c r="P61"/>
      <c r="Q61"/>
      <c r="R61"/>
      <c r="S61"/>
      <c r="T61"/>
      <c r="U61"/>
      <c r="V61"/>
      <c r="W61"/>
      <c r="X61"/>
      <c r="Y61"/>
      <c r="Z61"/>
      <c r="AA61"/>
      <c r="AB61"/>
      <c r="AC61"/>
      <c r="AD61"/>
      <c r="AE61"/>
      <c r="AF61"/>
      <c r="AG61"/>
      <c r="AH61"/>
      <c r="AI61"/>
      <c r="AJ61"/>
      <c r="AK61"/>
    </row>
    <row r="62" spans="1:37" ht="63" thickBot="1">
      <c r="A62" s="2"/>
      <c r="B62" s="91">
        <v>29</v>
      </c>
      <c r="C62" s="90" t="s">
        <v>166</v>
      </c>
      <c r="D62" s="8" t="s">
        <v>245</v>
      </c>
      <c r="E62" s="157" t="s">
        <v>37</v>
      </c>
      <c r="F62" s="96">
        <v>127</v>
      </c>
      <c r="G62" s="136">
        <v>0</v>
      </c>
      <c r="H62" s="54">
        <f>(F62*G62)</f>
        <v>0</v>
      </c>
      <c r="I62"/>
      <c r="J62"/>
      <c r="K62"/>
      <c r="L62"/>
      <c r="M62"/>
      <c r="N62"/>
      <c r="O62"/>
      <c r="P62"/>
      <c r="Q62"/>
      <c r="R62"/>
      <c r="S62"/>
      <c r="T62"/>
      <c r="U62"/>
      <c r="V62"/>
      <c r="W62"/>
      <c r="X62"/>
      <c r="Y62"/>
      <c r="Z62"/>
      <c r="AA62"/>
      <c r="AB62"/>
      <c r="AC62"/>
      <c r="AD62"/>
      <c r="AE62"/>
      <c r="AF62"/>
      <c r="AG62"/>
      <c r="AH62"/>
      <c r="AI62"/>
      <c r="AJ62"/>
      <c r="AK62"/>
    </row>
    <row r="63" spans="1:37" ht="16.8" thickBot="1">
      <c r="A63" s="2"/>
      <c r="B63" s="197"/>
      <c r="C63" s="198"/>
      <c r="D63" s="66" t="s">
        <v>215</v>
      </c>
      <c r="E63" s="199"/>
      <c r="F63" s="200"/>
      <c r="G63" s="201"/>
      <c r="H63" s="290"/>
      <c r="I63"/>
      <c r="J63"/>
      <c r="K63"/>
      <c r="L63"/>
      <c r="M63"/>
      <c r="N63"/>
      <c r="O63"/>
      <c r="P63"/>
      <c r="Q63"/>
      <c r="R63"/>
      <c r="S63"/>
      <c r="T63"/>
      <c r="U63"/>
      <c r="V63"/>
      <c r="W63"/>
      <c r="X63"/>
      <c r="Y63"/>
      <c r="Z63"/>
      <c r="AA63"/>
      <c r="AB63"/>
      <c r="AC63"/>
      <c r="AD63"/>
      <c r="AE63"/>
      <c r="AF63"/>
      <c r="AG63"/>
      <c r="AH63"/>
      <c r="AI63"/>
      <c r="AJ63"/>
      <c r="AK63"/>
    </row>
    <row r="64" spans="1:37" ht="63" thickBot="1">
      <c r="A64" s="2"/>
      <c r="B64" s="208">
        <v>30</v>
      </c>
      <c r="C64" s="40"/>
      <c r="D64" s="129" t="s">
        <v>261</v>
      </c>
      <c r="E64" s="195" t="s">
        <v>51</v>
      </c>
      <c r="F64" s="191">
        <v>230</v>
      </c>
      <c r="G64" s="94">
        <v>0</v>
      </c>
      <c r="H64" s="57">
        <f>(F64*G64)</f>
        <v>0</v>
      </c>
      <c r="I64"/>
      <c r="J64"/>
      <c r="K64"/>
      <c r="L64"/>
      <c r="M64"/>
      <c r="N64"/>
      <c r="O64"/>
      <c r="P64"/>
      <c r="Q64"/>
      <c r="R64"/>
      <c r="S64"/>
      <c r="T64"/>
      <c r="U64"/>
      <c r="V64"/>
      <c r="W64"/>
      <c r="X64"/>
      <c r="Y64"/>
      <c r="Z64"/>
      <c r="AA64"/>
      <c r="AB64"/>
      <c r="AC64"/>
      <c r="AD64"/>
      <c r="AE64"/>
      <c r="AF64"/>
      <c r="AG64"/>
      <c r="AH64"/>
      <c r="AI64"/>
      <c r="AJ64"/>
      <c r="AK64"/>
    </row>
    <row r="65" spans="1:37" ht="22.5" customHeight="1" thickBot="1">
      <c r="A65" s="2"/>
      <c r="B65" s="432" t="s">
        <v>78</v>
      </c>
      <c r="C65" s="433"/>
      <c r="D65" s="433"/>
      <c r="E65" s="433"/>
      <c r="F65" s="433"/>
      <c r="G65" s="453"/>
      <c r="H65" s="358">
        <f>SUM(H56:H64)</f>
        <v>0</v>
      </c>
      <c r="J65"/>
      <c r="K65"/>
      <c r="L65"/>
      <c r="M65"/>
      <c r="N65"/>
      <c r="O65"/>
      <c r="P65"/>
      <c r="Q65"/>
      <c r="R65"/>
      <c r="S65"/>
      <c r="T65"/>
      <c r="U65"/>
      <c r="V65"/>
      <c r="W65"/>
      <c r="X65"/>
      <c r="Y65"/>
      <c r="Z65"/>
      <c r="AA65"/>
      <c r="AB65"/>
      <c r="AC65"/>
      <c r="AD65"/>
      <c r="AE65"/>
      <c r="AF65"/>
      <c r="AG65"/>
      <c r="AH65"/>
      <c r="AI65"/>
      <c r="AJ65"/>
      <c r="AK65"/>
    </row>
    <row r="66" spans="1:37" ht="16.8" thickBot="1">
      <c r="E66" s="134"/>
    </row>
    <row r="67" spans="1:37" ht="29.25" customHeight="1" thickBot="1">
      <c r="A67" s="16"/>
      <c r="B67" s="48"/>
      <c r="C67" s="104"/>
      <c r="D67" s="422" t="s">
        <v>205</v>
      </c>
      <c r="E67" s="423"/>
      <c r="F67" s="423"/>
      <c r="G67" s="424"/>
      <c r="H67" s="105"/>
    </row>
    <row r="68" spans="1:37" ht="16.2">
      <c r="A68" s="16"/>
      <c r="B68" s="36"/>
      <c r="C68" s="37"/>
      <c r="D68" s="106" t="s">
        <v>44</v>
      </c>
      <c r="E68" s="106"/>
      <c r="F68" s="107"/>
      <c r="G68" s="106"/>
      <c r="H68" s="365">
        <f>H30</f>
        <v>0</v>
      </c>
    </row>
    <row r="69" spans="1:37" ht="16.2">
      <c r="A69" s="16"/>
      <c r="B69" s="38"/>
      <c r="C69" s="14"/>
      <c r="D69" s="78" t="s">
        <v>45</v>
      </c>
      <c r="E69" s="78"/>
      <c r="F69" s="79"/>
      <c r="G69" s="80"/>
      <c r="H69" s="366">
        <f>H39</f>
        <v>0</v>
      </c>
    </row>
    <row r="70" spans="1:37" s="2" customFormat="1" ht="16.2">
      <c r="A70" s="16"/>
      <c r="B70" s="71"/>
      <c r="C70" s="72"/>
      <c r="D70" s="78" t="s">
        <v>46</v>
      </c>
      <c r="E70" s="81"/>
      <c r="F70" s="79"/>
      <c r="G70" s="80"/>
      <c r="H70" s="366">
        <f>H44</f>
        <v>0</v>
      </c>
    </row>
    <row r="71" spans="1:37" s="2" customFormat="1" ht="16.2">
      <c r="A71" s="1"/>
      <c r="B71" s="17"/>
      <c r="C71" s="8"/>
      <c r="D71" s="81" t="s">
        <v>87</v>
      </c>
      <c r="E71" s="81"/>
      <c r="F71" s="82"/>
      <c r="G71" s="81"/>
      <c r="H71" s="366">
        <f>H53</f>
        <v>0</v>
      </c>
    </row>
    <row r="72" spans="1:37" s="2" customFormat="1" ht="33.75" customHeight="1" thickBot="1">
      <c r="A72" s="1"/>
      <c r="B72" s="130"/>
      <c r="C72" s="129"/>
      <c r="D72" s="128" t="s">
        <v>79</v>
      </c>
      <c r="E72" s="128"/>
      <c r="F72" s="128"/>
      <c r="G72" s="128"/>
      <c r="H72" s="367">
        <f>H65</f>
        <v>0</v>
      </c>
    </row>
    <row r="73" spans="1:37" s="2" customFormat="1" ht="16.8" thickBot="1">
      <c r="A73" s="1"/>
      <c r="B73" s="73"/>
      <c r="C73" s="73"/>
      <c r="D73" s="74"/>
      <c r="E73" s="67"/>
      <c r="F73" s="18"/>
      <c r="G73" s="75"/>
      <c r="H73" s="369"/>
    </row>
    <row r="74" spans="1:37" ht="29.25" customHeight="1" thickBot="1">
      <c r="A74" s="16"/>
      <c r="B74" s="209"/>
      <c r="C74" s="210"/>
      <c r="D74" s="403" t="s">
        <v>211</v>
      </c>
      <c r="E74" s="404"/>
      <c r="F74" s="404"/>
      <c r="G74" s="404"/>
      <c r="H74" s="370">
        <f>SUM(H68:H73)</f>
        <v>0</v>
      </c>
    </row>
    <row r="75" spans="1:37">
      <c r="D75" s="68" t="s">
        <v>47</v>
      </c>
    </row>
    <row r="76" spans="1:37" ht="16.2">
      <c r="A76" s="97"/>
      <c r="B76" s="98"/>
      <c r="C76" s="98"/>
      <c r="D76" s="99" t="s">
        <v>67</v>
      </c>
      <c r="E76" s="98"/>
      <c r="F76" s="100"/>
      <c r="G76" s="101"/>
      <c r="H76" s="102"/>
      <c r="I76"/>
      <c r="J76"/>
      <c r="K76"/>
      <c r="L76"/>
      <c r="M76"/>
      <c r="N76"/>
      <c r="O76"/>
      <c r="P76"/>
      <c r="Q76"/>
      <c r="R76"/>
      <c r="S76"/>
      <c r="T76"/>
      <c r="U76"/>
      <c r="V76"/>
      <c r="W76"/>
      <c r="X76"/>
      <c r="Y76"/>
      <c r="Z76"/>
      <c r="AA76"/>
      <c r="AB76"/>
      <c r="AC76"/>
      <c r="AD76"/>
      <c r="AE76"/>
      <c r="AF76"/>
      <c r="AG76"/>
      <c r="AH76"/>
      <c r="AI76"/>
      <c r="AJ76"/>
      <c r="AK76"/>
    </row>
    <row r="77" spans="1:37" ht="16.2">
      <c r="A77" s="97"/>
      <c r="B77" s="98"/>
      <c r="C77" s="98"/>
      <c r="D77" s="99" t="s">
        <v>68</v>
      </c>
      <c r="E77" s="98"/>
      <c r="F77" s="100"/>
      <c r="G77" s="101"/>
      <c r="H77" s="102"/>
      <c r="I77"/>
      <c r="J77"/>
      <c r="K77"/>
      <c r="L77"/>
      <c r="M77"/>
      <c r="N77"/>
      <c r="O77"/>
      <c r="P77"/>
      <c r="Q77"/>
      <c r="R77"/>
      <c r="S77"/>
      <c r="T77"/>
      <c r="U77"/>
      <c r="V77"/>
      <c r="W77"/>
      <c r="X77"/>
      <c r="Y77"/>
      <c r="Z77"/>
      <c r="AA77"/>
      <c r="AB77"/>
      <c r="AC77"/>
      <c r="AD77"/>
      <c r="AE77"/>
      <c r="AF77"/>
      <c r="AG77"/>
      <c r="AH77"/>
      <c r="AI77"/>
      <c r="AJ77"/>
      <c r="AK77"/>
    </row>
    <row r="78" spans="1:37" ht="16.2">
      <c r="A78" s="97"/>
      <c r="B78" s="98"/>
      <c r="C78" s="98"/>
      <c r="D78" s="99" t="s">
        <v>69</v>
      </c>
      <c r="E78" s="98"/>
      <c r="F78" s="100"/>
      <c r="G78" s="101"/>
      <c r="H78" s="102"/>
      <c r="I78"/>
      <c r="J78"/>
      <c r="K78"/>
      <c r="L78"/>
      <c r="M78"/>
      <c r="N78"/>
      <c r="O78"/>
      <c r="P78"/>
      <c r="Q78"/>
      <c r="R78"/>
      <c r="S78"/>
      <c r="T78"/>
      <c r="U78"/>
      <c r="V78"/>
      <c r="W78"/>
      <c r="X78"/>
      <c r="Y78"/>
      <c r="Z78"/>
      <c r="AA78"/>
      <c r="AB78"/>
      <c r="AC78"/>
      <c r="AD78"/>
      <c r="AE78"/>
      <c r="AF78"/>
      <c r="AG78"/>
      <c r="AH78"/>
      <c r="AI78"/>
      <c r="AJ78"/>
      <c r="AK78"/>
    </row>
  </sheetData>
  <mergeCells count="26">
    <mergeCell ref="B39:G39"/>
    <mergeCell ref="B44:G44"/>
    <mergeCell ref="B30:G30"/>
    <mergeCell ref="D9:H9"/>
    <mergeCell ref="D10:H10"/>
    <mergeCell ref="D11:H11"/>
    <mergeCell ref="D12:H12"/>
    <mergeCell ref="D17:H17"/>
    <mergeCell ref="D18:H18"/>
    <mergeCell ref="D19:H19"/>
    <mergeCell ref="D74:G74"/>
    <mergeCell ref="D13:H13"/>
    <mergeCell ref="B1:H1"/>
    <mergeCell ref="B2:H2"/>
    <mergeCell ref="B3:H3"/>
    <mergeCell ref="D4:H4"/>
    <mergeCell ref="D5:H5"/>
    <mergeCell ref="D6:H6"/>
    <mergeCell ref="D7:H7"/>
    <mergeCell ref="D8:H8"/>
    <mergeCell ref="D67:G67"/>
    <mergeCell ref="B65:G65"/>
    <mergeCell ref="D14:H14"/>
    <mergeCell ref="D15:H15"/>
    <mergeCell ref="D16:H16"/>
    <mergeCell ref="B53:G53"/>
  </mergeCells>
  <pageMargins left="0.70866141732283472" right="0.70866141732283472" top="0.74803149606299213" bottom="0.74803149606299213" header="0.31496062992125984" footer="0.31496062992125984"/>
  <pageSetup paperSize="9" scale="59" fitToHeight="0" orientation="portrait" r:id="rId1"/>
  <headerFooter>
    <oddHeader>&amp;CБАРАЊЕ ЗА ПОНУДИ - Тендер 7 - Дел 4 - Анекс 1
Реф. Бр.: LRCP-9034-9210-MK-RFB-A.2.1.7 -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ДЕМИР КАПИЈА&amp;CРЕКОНСТРУКЦИЈА НА УЛИЦА ЈАНЕ САНДАНСКИ, &amp;R&amp;P/&amp;N</oddFooter>
  </headerFooter>
  <rowBreaks count="3" manualBreakCount="3">
    <brk id="19" max="7" man="1"/>
    <brk id="44" max="7" man="1"/>
    <brk id="53" max="7"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AFB3-25CA-4BF4-B273-ACF8E6C58B0F}">
  <sheetPr>
    <tabColor rgb="FFFFFF00"/>
    <pageSetUpPr fitToPage="1"/>
  </sheetPr>
  <dimension ref="A1:AK72"/>
  <sheetViews>
    <sheetView view="pageBreakPreview" topLeftCell="A55" zoomScale="85" zoomScaleNormal="115" zoomScaleSheetLayoutView="85" zoomScalePageLayoutView="40" workbookViewId="0">
      <selection activeCell="H57" sqref="H57"/>
    </sheetView>
  </sheetViews>
  <sheetFormatPr defaultRowHeight="14.4"/>
  <cols>
    <col min="1" max="1" width="3.44140625" style="1" customWidth="1"/>
    <col min="2" max="2" width="7.6640625" style="67" customWidth="1"/>
    <col min="3" max="3" width="11.6640625" style="67" customWidth="1"/>
    <col min="4" max="4" width="64.109375" style="68" customWidth="1"/>
    <col min="5" max="5" width="10.6640625" style="67" customWidth="1"/>
    <col min="6" max="6" width="13.33203125" style="19" customWidth="1"/>
    <col min="7" max="7" width="15.44140625" style="69" customWidth="1"/>
    <col min="8" max="8" width="20.109375" style="70" customWidth="1"/>
    <col min="9" max="37" width="9.109375" style="2"/>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8" ht="84.75" customHeight="1" thickBot="1">
      <c r="B1" s="389" t="s">
        <v>218</v>
      </c>
      <c r="C1" s="390"/>
      <c r="D1" s="390"/>
      <c r="E1" s="390"/>
      <c r="F1" s="390"/>
      <c r="G1" s="390"/>
      <c r="H1" s="391"/>
    </row>
    <row r="2" spans="1:8" ht="16.8" thickBot="1">
      <c r="B2" s="444" t="s">
        <v>0</v>
      </c>
      <c r="C2" s="445"/>
      <c r="D2" s="445"/>
      <c r="E2" s="445"/>
      <c r="F2" s="445"/>
      <c r="G2" s="445"/>
      <c r="H2" s="446"/>
    </row>
    <row r="3" spans="1:8" ht="19.2" customHeight="1" thickBot="1">
      <c r="B3" s="447" t="s">
        <v>82</v>
      </c>
      <c r="C3" s="448"/>
      <c r="D3" s="448"/>
      <c r="E3" s="448"/>
      <c r="F3" s="448"/>
      <c r="G3" s="448"/>
      <c r="H3" s="449"/>
    </row>
    <row r="4" spans="1:8" ht="24" customHeight="1" thickBot="1">
      <c r="B4" s="34"/>
      <c r="C4" s="35"/>
      <c r="D4" s="398" t="s">
        <v>1</v>
      </c>
      <c r="E4" s="398"/>
      <c r="F4" s="398"/>
      <c r="G4" s="398"/>
      <c r="H4" s="399"/>
    </row>
    <row r="5" spans="1:8" ht="43.2" customHeight="1">
      <c r="A5" s="3"/>
      <c r="B5" s="36"/>
      <c r="C5" s="37" t="s">
        <v>2</v>
      </c>
      <c r="D5" s="400" t="s">
        <v>3</v>
      </c>
      <c r="E5" s="401"/>
      <c r="F5" s="401"/>
      <c r="G5" s="401"/>
      <c r="H5" s="402"/>
    </row>
    <row r="6" spans="1:8" ht="134.25" customHeight="1">
      <c r="A6" s="3"/>
      <c r="B6" s="38"/>
      <c r="C6" s="14" t="s">
        <v>4</v>
      </c>
      <c r="D6" s="387" t="s">
        <v>5</v>
      </c>
      <c r="E6" s="387"/>
      <c r="F6" s="387"/>
      <c r="G6" s="387"/>
      <c r="H6" s="388"/>
    </row>
    <row r="7" spans="1:8" ht="81" customHeight="1">
      <c r="A7" s="3"/>
      <c r="B7" s="91"/>
      <c r="C7" s="14" t="s">
        <v>6</v>
      </c>
      <c r="D7" s="387" t="s">
        <v>7</v>
      </c>
      <c r="E7" s="387"/>
      <c r="F7" s="387"/>
      <c r="G7" s="387"/>
      <c r="H7" s="388"/>
    </row>
    <row r="8" spans="1:8" ht="76.95" customHeight="1">
      <c r="A8" s="3"/>
      <c r="B8" s="91"/>
      <c r="C8" s="14" t="s">
        <v>8</v>
      </c>
      <c r="D8" s="387" t="s">
        <v>64</v>
      </c>
      <c r="E8" s="387"/>
      <c r="F8" s="387"/>
      <c r="G8" s="387"/>
      <c r="H8" s="388"/>
    </row>
    <row r="9" spans="1:8" ht="136.5" customHeight="1">
      <c r="A9" s="3"/>
      <c r="B9" s="91"/>
      <c r="C9" s="14" t="s">
        <v>9</v>
      </c>
      <c r="D9" s="387" t="s">
        <v>53</v>
      </c>
      <c r="E9" s="387"/>
      <c r="F9" s="387"/>
      <c r="G9" s="387"/>
      <c r="H9" s="388"/>
    </row>
    <row r="10" spans="1:8" ht="80.25" customHeight="1">
      <c r="A10" s="3"/>
      <c r="B10" s="91"/>
      <c r="C10" s="14" t="s">
        <v>10</v>
      </c>
      <c r="D10" s="387" t="s">
        <v>54</v>
      </c>
      <c r="E10" s="387"/>
      <c r="F10" s="387"/>
      <c r="G10" s="387"/>
      <c r="H10" s="388"/>
    </row>
    <row r="11" spans="1:8" ht="45" customHeight="1">
      <c r="A11" s="3"/>
      <c r="B11" s="91"/>
      <c r="C11" s="14" t="s">
        <v>11</v>
      </c>
      <c r="D11" s="387" t="s">
        <v>12</v>
      </c>
      <c r="E11" s="387"/>
      <c r="F11" s="387"/>
      <c r="G11" s="387"/>
      <c r="H11" s="388"/>
    </row>
    <row r="12" spans="1:8" ht="133.19999999999999" customHeight="1">
      <c r="A12" s="3"/>
      <c r="B12" s="91"/>
      <c r="C12" s="14" t="s">
        <v>13</v>
      </c>
      <c r="D12" s="387" t="s">
        <v>71</v>
      </c>
      <c r="E12" s="387"/>
      <c r="F12" s="387"/>
      <c r="G12" s="387"/>
      <c r="H12" s="388"/>
    </row>
    <row r="13" spans="1:8" ht="62.25" customHeight="1">
      <c r="A13" s="3"/>
      <c r="B13" s="91"/>
      <c r="C13" s="33" t="s">
        <v>14</v>
      </c>
      <c r="D13" s="387" t="s">
        <v>15</v>
      </c>
      <c r="E13" s="387"/>
      <c r="F13" s="387"/>
      <c r="G13" s="387"/>
      <c r="H13" s="388"/>
    </row>
    <row r="14" spans="1:8" ht="138.75" customHeight="1">
      <c r="A14" s="3"/>
      <c r="B14" s="91"/>
      <c r="C14" s="14" t="s">
        <v>16</v>
      </c>
      <c r="D14" s="406" t="s">
        <v>254</v>
      </c>
      <c r="E14" s="407"/>
      <c r="F14" s="407"/>
      <c r="G14" s="407"/>
      <c r="H14" s="408"/>
    </row>
    <row r="15" spans="1:8" ht="182.25" customHeight="1">
      <c r="A15" s="3"/>
      <c r="B15" s="91"/>
      <c r="C15" s="14" t="s">
        <v>17</v>
      </c>
      <c r="D15" s="387" t="s">
        <v>18</v>
      </c>
      <c r="E15" s="387"/>
      <c r="F15" s="387"/>
      <c r="G15" s="387"/>
      <c r="H15" s="388"/>
    </row>
    <row r="16" spans="1:8" ht="132" customHeight="1">
      <c r="A16" s="3"/>
      <c r="B16" s="91"/>
      <c r="C16" s="14" t="s">
        <v>19</v>
      </c>
      <c r="D16" s="387" t="s">
        <v>20</v>
      </c>
      <c r="E16" s="387"/>
      <c r="F16" s="387"/>
      <c r="G16" s="387"/>
      <c r="H16" s="388"/>
    </row>
    <row r="17" spans="1:37" ht="97.2" customHeight="1">
      <c r="A17" s="3"/>
      <c r="B17" s="91"/>
      <c r="C17" s="14" t="s">
        <v>21</v>
      </c>
      <c r="D17" s="387" t="s">
        <v>22</v>
      </c>
      <c r="E17" s="387"/>
      <c r="F17" s="387"/>
      <c r="G17" s="387"/>
      <c r="H17" s="388"/>
    </row>
    <row r="18" spans="1:37" ht="86.25" customHeight="1">
      <c r="A18" s="3"/>
      <c r="B18" s="91"/>
      <c r="C18" s="14" t="s">
        <v>23</v>
      </c>
      <c r="D18" s="387" t="s">
        <v>84</v>
      </c>
      <c r="E18" s="387"/>
      <c r="F18" s="387"/>
      <c r="G18" s="387"/>
      <c r="H18" s="388"/>
    </row>
    <row r="19" spans="1:37" ht="57.6" customHeight="1" thickBot="1">
      <c r="A19" s="3"/>
      <c r="B19" s="39"/>
      <c r="C19" s="40" t="s">
        <v>24</v>
      </c>
      <c r="D19" s="409" t="s">
        <v>65</v>
      </c>
      <c r="E19" s="409"/>
      <c r="F19" s="409"/>
      <c r="G19" s="409"/>
      <c r="H19" s="410"/>
    </row>
    <row r="20" spans="1:37" ht="16.2" thickBot="1">
      <c r="B20" s="41"/>
      <c r="C20" s="41"/>
      <c r="D20" s="41"/>
      <c r="E20" s="115"/>
      <c r="F20" s="4"/>
      <c r="G20" s="41"/>
      <c r="H20" s="41"/>
    </row>
    <row r="21" spans="1:37" ht="48.6">
      <c r="B21" s="36" t="s">
        <v>80</v>
      </c>
      <c r="C21" s="42" t="s">
        <v>48</v>
      </c>
      <c r="D21" s="42" t="s">
        <v>25</v>
      </c>
      <c r="E21" s="42" t="s">
        <v>26</v>
      </c>
      <c r="F21" s="5" t="s">
        <v>27</v>
      </c>
      <c r="G21" s="43" t="s">
        <v>28</v>
      </c>
      <c r="H21" s="44" t="s">
        <v>29</v>
      </c>
    </row>
    <row r="22" spans="1:37" ht="16.8" thickBot="1">
      <c r="B22" s="45">
        <v>1</v>
      </c>
      <c r="C22" s="22">
        <v>2</v>
      </c>
      <c r="D22" s="22">
        <v>3</v>
      </c>
      <c r="E22" s="22">
        <v>4</v>
      </c>
      <c r="F22" s="22">
        <v>5</v>
      </c>
      <c r="G22" s="46">
        <v>6</v>
      </c>
      <c r="H22" s="47">
        <v>7</v>
      </c>
    </row>
    <row r="23" spans="1:37" ht="16.8" thickBot="1">
      <c r="B23" s="48"/>
      <c r="C23" s="49"/>
      <c r="D23" s="126" t="s">
        <v>30</v>
      </c>
      <c r="E23" s="116"/>
      <c r="F23" s="50"/>
      <c r="G23" s="31"/>
      <c r="H23" s="32"/>
    </row>
    <row r="24" spans="1:37" ht="31.95" customHeight="1">
      <c r="B24" s="13">
        <v>1</v>
      </c>
      <c r="C24" s="92" t="s">
        <v>72</v>
      </c>
      <c r="D24" s="51" t="s">
        <v>31</v>
      </c>
      <c r="E24" s="117" t="s">
        <v>32</v>
      </c>
      <c r="F24" s="28">
        <v>1</v>
      </c>
      <c r="G24" s="93">
        <v>0</v>
      </c>
      <c r="H24" s="52">
        <f t="shared" ref="H24:H29" si="0">F24*G24</f>
        <v>0</v>
      </c>
    </row>
    <row r="25" spans="1:37" ht="36" customHeight="1">
      <c r="B25" s="87">
        <v>2</v>
      </c>
      <c r="C25" s="90" t="s">
        <v>132</v>
      </c>
      <c r="D25" s="88" t="s">
        <v>33</v>
      </c>
      <c r="E25" s="118" t="s">
        <v>32</v>
      </c>
      <c r="F25" s="89">
        <v>1</v>
      </c>
      <c r="G25" s="85">
        <v>0</v>
      </c>
      <c r="H25" s="54">
        <f t="shared" si="0"/>
        <v>0</v>
      </c>
    </row>
    <row r="26" spans="1:37" ht="22.5" customHeight="1">
      <c r="B26" s="87">
        <v>3</v>
      </c>
      <c r="C26" s="90" t="s">
        <v>73</v>
      </c>
      <c r="D26" s="53" t="s">
        <v>34</v>
      </c>
      <c r="E26" s="118" t="s">
        <v>32</v>
      </c>
      <c r="F26" s="89">
        <v>1</v>
      </c>
      <c r="G26" s="85">
        <v>0</v>
      </c>
      <c r="H26" s="54">
        <f t="shared" si="0"/>
        <v>0</v>
      </c>
    </row>
    <row r="27" spans="1:37" ht="36" customHeight="1">
      <c r="B27" s="87">
        <v>4</v>
      </c>
      <c r="C27" s="90" t="s">
        <v>74</v>
      </c>
      <c r="D27" s="53" t="s">
        <v>50</v>
      </c>
      <c r="E27" s="118" t="s">
        <v>32</v>
      </c>
      <c r="F27" s="89">
        <v>1</v>
      </c>
      <c r="G27" s="85">
        <v>0</v>
      </c>
      <c r="H27" s="54">
        <f t="shared" si="0"/>
        <v>0</v>
      </c>
    </row>
    <row r="28" spans="1:37" ht="57.6" customHeight="1">
      <c r="B28" s="87">
        <v>5</v>
      </c>
      <c r="C28" s="90" t="s">
        <v>75</v>
      </c>
      <c r="D28" s="53" t="s">
        <v>52</v>
      </c>
      <c r="E28" s="118" t="s">
        <v>32</v>
      </c>
      <c r="F28" s="89">
        <v>1</v>
      </c>
      <c r="G28" s="85">
        <v>0</v>
      </c>
      <c r="H28" s="54">
        <f t="shared" si="0"/>
        <v>0</v>
      </c>
    </row>
    <row r="29" spans="1:37" ht="36.75" customHeight="1" thickBot="1">
      <c r="B29" s="26">
        <v>6</v>
      </c>
      <c r="C29" s="162" t="s">
        <v>130</v>
      </c>
      <c r="D29" s="56" t="s">
        <v>66</v>
      </c>
      <c r="E29" s="55" t="s">
        <v>32</v>
      </c>
      <c r="F29" s="23">
        <v>1</v>
      </c>
      <c r="G29" s="94">
        <v>0</v>
      </c>
      <c r="H29" s="57">
        <f t="shared" si="0"/>
        <v>0</v>
      </c>
    </row>
    <row r="30" spans="1:37" ht="24.75" customHeight="1" thickBot="1">
      <c r="B30" s="419" t="s">
        <v>49</v>
      </c>
      <c r="C30" s="420"/>
      <c r="D30" s="420"/>
      <c r="E30" s="420"/>
      <c r="F30" s="420"/>
      <c r="G30" s="421"/>
      <c r="H30" s="60">
        <f>SUM(H24:H29)</f>
        <v>0</v>
      </c>
    </row>
    <row r="31" spans="1:37" s="7" customFormat="1" ht="16.8" thickBot="1">
      <c r="A31" s="6"/>
      <c r="B31" s="9"/>
      <c r="C31" s="10"/>
      <c r="D31" s="126" t="s">
        <v>35</v>
      </c>
      <c r="E31" s="119"/>
      <c r="F31" s="11"/>
      <c r="G31" s="11"/>
      <c r="H31" s="1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43.5" customHeight="1">
      <c r="A32" s="6"/>
      <c r="B32" s="13">
        <v>7</v>
      </c>
      <c r="C32" s="92" t="s">
        <v>58</v>
      </c>
      <c r="D32" s="61" t="s">
        <v>127</v>
      </c>
      <c r="E32" s="164" t="s">
        <v>83</v>
      </c>
      <c r="F32" s="28">
        <v>0.14899999999999999</v>
      </c>
      <c r="G32" s="28">
        <v>0</v>
      </c>
      <c r="H32" s="217">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23.25" customHeight="1">
      <c r="A33" s="6"/>
      <c r="B33" s="87">
        <v>8</v>
      </c>
      <c r="C33" s="90" t="s">
        <v>126</v>
      </c>
      <c r="D33" s="8" t="s">
        <v>125</v>
      </c>
      <c r="E33" s="145" t="s">
        <v>83</v>
      </c>
      <c r="F33" s="89">
        <v>0.15</v>
      </c>
      <c r="G33" s="89">
        <v>0</v>
      </c>
      <c r="H33" s="218">
        <f>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7" customFormat="1" ht="39" customHeight="1" thickBot="1">
      <c r="A34" s="6"/>
      <c r="B34" s="240">
        <v>9</v>
      </c>
      <c r="C34" s="267" t="s">
        <v>122</v>
      </c>
      <c r="D34" s="194" t="s">
        <v>163</v>
      </c>
      <c r="E34" s="161" t="s">
        <v>36</v>
      </c>
      <c r="F34" s="23">
        <v>13</v>
      </c>
      <c r="G34" s="23">
        <v>0</v>
      </c>
      <c r="H34" s="219">
        <f>F34*G34</f>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19.95" customHeight="1" thickBot="1">
      <c r="A35" s="6"/>
      <c r="B35" s="419" t="s">
        <v>39</v>
      </c>
      <c r="C35" s="420"/>
      <c r="D35" s="420"/>
      <c r="E35" s="420"/>
      <c r="F35" s="420"/>
      <c r="G35" s="421"/>
      <c r="H35" s="60">
        <f>SUM(H32:H34)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6.2" customHeight="1" thickBot="1">
      <c r="A36" s="6"/>
      <c r="B36" s="20"/>
      <c r="C36" s="20"/>
      <c r="D36" s="126" t="s">
        <v>40</v>
      </c>
      <c r="E36" s="120"/>
      <c r="F36" s="21"/>
      <c r="G36" s="21"/>
      <c r="H36" s="29"/>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25" customFormat="1" ht="77.400000000000006" customHeight="1">
      <c r="A37" s="24"/>
      <c r="B37" s="13">
        <v>10</v>
      </c>
      <c r="C37" s="92" t="s">
        <v>60</v>
      </c>
      <c r="D37" s="192" t="s">
        <v>117</v>
      </c>
      <c r="E37" s="193" t="s">
        <v>38</v>
      </c>
      <c r="F37" s="28">
        <v>472</v>
      </c>
      <c r="G37" s="28">
        <v>0</v>
      </c>
      <c r="H37" s="217">
        <f>F37*G37</f>
        <v>0</v>
      </c>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1:37" s="25" customFormat="1" ht="29.25" customHeight="1">
      <c r="A38" s="24"/>
      <c r="B38" s="87">
        <v>11</v>
      </c>
      <c r="C38" s="90" t="s">
        <v>113</v>
      </c>
      <c r="D38" s="27" t="s">
        <v>112</v>
      </c>
      <c r="E38" s="157" t="s">
        <v>37</v>
      </c>
      <c r="F38" s="89">
        <v>982</v>
      </c>
      <c r="G38" s="89">
        <v>0</v>
      </c>
      <c r="H38" s="218">
        <f>F38*G38</f>
        <v>0</v>
      </c>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1:37" s="7" customFormat="1" ht="38.25" customHeight="1">
      <c r="A39" s="6"/>
      <c r="B39" s="87">
        <v>12</v>
      </c>
      <c r="C39" s="90" t="s">
        <v>236</v>
      </c>
      <c r="D39" s="27" t="s">
        <v>76</v>
      </c>
      <c r="E39" s="157" t="s">
        <v>37</v>
      </c>
      <c r="F39" s="89">
        <v>68</v>
      </c>
      <c r="G39" s="89">
        <v>0</v>
      </c>
      <c r="H39" s="218">
        <f>F39*G39</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ht="31.8" thickBot="1">
      <c r="B40" s="26">
        <v>13</v>
      </c>
      <c r="C40" s="162" t="s">
        <v>109</v>
      </c>
      <c r="D40" s="194" t="s">
        <v>108</v>
      </c>
      <c r="E40" s="195" t="s">
        <v>37</v>
      </c>
      <c r="F40" s="191">
        <v>112</v>
      </c>
      <c r="G40" s="23">
        <v>0</v>
      </c>
      <c r="H40" s="57">
        <f>F40*G40</f>
        <v>0</v>
      </c>
    </row>
    <row r="41" spans="1:37" s="7" customFormat="1" ht="21" customHeight="1" thickBot="1">
      <c r="A41" s="6"/>
      <c r="B41" s="419" t="s">
        <v>41</v>
      </c>
      <c r="C41" s="420"/>
      <c r="D41" s="420"/>
      <c r="E41" s="420"/>
      <c r="F41" s="420"/>
      <c r="G41" s="421"/>
      <c r="H41" s="259">
        <f>SUM(H37:H40)</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7" customFormat="1" ht="16.95" customHeight="1" thickBot="1">
      <c r="A42" s="6"/>
      <c r="B42" s="62"/>
      <c r="C42" s="63"/>
      <c r="D42" s="126" t="s">
        <v>42</v>
      </c>
      <c r="E42" s="121"/>
      <c r="F42" s="15"/>
      <c r="G42" s="15"/>
      <c r="H42" s="14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2" customFormat="1" ht="66.75" customHeight="1">
      <c r="A43" s="3"/>
      <c r="B43" s="13">
        <v>14</v>
      </c>
      <c r="C43" s="92" t="s">
        <v>62</v>
      </c>
      <c r="D43" s="61" t="s">
        <v>105</v>
      </c>
      <c r="E43" s="164" t="s">
        <v>38</v>
      </c>
      <c r="F43" s="288">
        <v>300</v>
      </c>
      <c r="G43" s="93">
        <v>0</v>
      </c>
      <c r="H43" s="52">
        <f>(F43*G43)</f>
        <v>0</v>
      </c>
      <c r="I43" s="285"/>
    </row>
    <row r="44" spans="1:37" s="6" customFormat="1" ht="51" customHeight="1">
      <c r="B44" s="87">
        <f>B43+1</f>
        <v>15</v>
      </c>
      <c r="C44" s="90" t="s">
        <v>63</v>
      </c>
      <c r="D44" s="8" t="s">
        <v>104</v>
      </c>
      <c r="E44" s="145" t="s">
        <v>37</v>
      </c>
      <c r="F44" s="96">
        <v>585</v>
      </c>
      <c r="G44" s="85">
        <v>0</v>
      </c>
      <c r="H44" s="54">
        <f>(F44*G44)</f>
        <v>0</v>
      </c>
    </row>
    <row r="45" spans="1:37" s="2" customFormat="1" ht="38.25" customHeight="1">
      <c r="A45" s="1"/>
      <c r="B45" s="87">
        <f t="shared" ref="B45:B47" si="1">B44+1</f>
        <v>16</v>
      </c>
      <c r="C45" s="90" t="s">
        <v>103</v>
      </c>
      <c r="D45" s="286" t="s">
        <v>102</v>
      </c>
      <c r="E45" s="145" t="s">
        <v>36</v>
      </c>
      <c r="F45" s="284">
        <v>13</v>
      </c>
      <c r="G45" s="85">
        <v>0</v>
      </c>
      <c r="H45" s="54">
        <f>(F45*G45)</f>
        <v>0</v>
      </c>
    </row>
    <row r="46" spans="1:37" s="2" customFormat="1" ht="57" customHeight="1">
      <c r="A46" s="1"/>
      <c r="B46" s="87">
        <f t="shared" si="1"/>
        <v>17</v>
      </c>
      <c r="C46" s="90" t="s">
        <v>101</v>
      </c>
      <c r="D46" s="8" t="s">
        <v>169</v>
      </c>
      <c r="E46" s="145" t="s">
        <v>36</v>
      </c>
      <c r="F46" s="284">
        <v>128</v>
      </c>
      <c r="G46" s="85">
        <v>0</v>
      </c>
      <c r="H46" s="54">
        <f>(F46*G46)</f>
        <v>0</v>
      </c>
    </row>
    <row r="47" spans="1:37" s="287" customFormat="1" ht="47.4" thickBot="1">
      <c r="B47" s="26">
        <f t="shared" si="1"/>
        <v>18</v>
      </c>
      <c r="C47" s="162" t="s">
        <v>99</v>
      </c>
      <c r="D47" s="129" t="s">
        <v>98</v>
      </c>
      <c r="E47" s="161" t="s">
        <v>37</v>
      </c>
      <c r="F47" s="191">
        <v>585</v>
      </c>
      <c r="G47" s="94">
        <v>0</v>
      </c>
      <c r="H47" s="262">
        <f>(F47*G47)</f>
        <v>0</v>
      </c>
    </row>
    <row r="48" spans="1:37" s="7" customFormat="1" ht="16.2" customHeight="1" thickBot="1">
      <c r="A48" s="6"/>
      <c r="B48" s="442" t="s">
        <v>43</v>
      </c>
      <c r="C48" s="443"/>
      <c r="D48" s="443"/>
      <c r="E48" s="443"/>
      <c r="F48" s="443"/>
      <c r="G48" s="454"/>
      <c r="H48" s="220">
        <f>SUM(H43:H47)</f>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ht="16.8" thickBot="1">
      <c r="A49" s="2"/>
      <c r="B49" s="143"/>
      <c r="C49" s="140"/>
      <c r="D49" s="141" t="s">
        <v>77</v>
      </c>
      <c r="E49" s="122"/>
      <c r="F49" s="140"/>
      <c r="G49" s="140"/>
      <c r="H49" s="139"/>
      <c r="J49"/>
      <c r="K49"/>
      <c r="L49"/>
      <c r="M49"/>
      <c r="N49"/>
      <c r="O49"/>
      <c r="P49"/>
      <c r="Q49"/>
      <c r="R49"/>
      <c r="S49"/>
      <c r="T49"/>
      <c r="U49"/>
      <c r="V49"/>
      <c r="W49"/>
      <c r="X49"/>
      <c r="Y49"/>
      <c r="Z49"/>
      <c r="AA49"/>
      <c r="AB49"/>
      <c r="AC49"/>
      <c r="AD49"/>
      <c r="AE49"/>
      <c r="AF49"/>
      <c r="AG49"/>
      <c r="AH49"/>
      <c r="AI49"/>
      <c r="AJ49"/>
      <c r="AK49"/>
    </row>
    <row r="50" spans="1:37" ht="16.8" thickBot="1">
      <c r="A50" s="2"/>
      <c r="B50" s="64"/>
      <c r="C50" s="333"/>
      <c r="D50" s="66" t="s">
        <v>213</v>
      </c>
      <c r="E50" s="199"/>
      <c r="F50" s="65"/>
      <c r="G50" s="65"/>
      <c r="H50" s="30"/>
      <c r="I50"/>
      <c r="J50"/>
      <c r="K50"/>
      <c r="L50"/>
      <c r="M50"/>
      <c r="N50"/>
      <c r="O50"/>
      <c r="P50"/>
      <c r="Q50"/>
      <c r="R50"/>
      <c r="S50"/>
      <c r="T50"/>
      <c r="U50"/>
      <c r="V50"/>
      <c r="W50"/>
      <c r="X50"/>
      <c r="Y50"/>
      <c r="Z50"/>
      <c r="AA50"/>
      <c r="AB50"/>
      <c r="AC50"/>
      <c r="AD50"/>
      <c r="AE50"/>
      <c r="AF50"/>
      <c r="AG50"/>
      <c r="AH50"/>
      <c r="AI50"/>
      <c r="AJ50"/>
      <c r="AK50"/>
    </row>
    <row r="51" spans="1:37" ht="62.4">
      <c r="A51" s="2"/>
      <c r="B51" s="202">
        <v>19</v>
      </c>
      <c r="C51" s="203" t="s">
        <v>89</v>
      </c>
      <c r="D51" s="204" t="s">
        <v>259</v>
      </c>
      <c r="E51" s="205" t="s">
        <v>51</v>
      </c>
      <c r="F51" s="137">
        <v>4</v>
      </c>
      <c r="G51" s="136">
        <v>0</v>
      </c>
      <c r="H51" s="206">
        <f>(F51*G51)</f>
        <v>0</v>
      </c>
      <c r="I51"/>
      <c r="J51"/>
      <c r="K51"/>
      <c r="L51"/>
      <c r="M51"/>
      <c r="N51"/>
      <c r="O51"/>
      <c r="P51"/>
      <c r="Q51"/>
      <c r="R51"/>
      <c r="S51"/>
      <c r="T51"/>
      <c r="U51"/>
      <c r="V51"/>
      <c r="W51"/>
      <c r="X51"/>
      <c r="Y51"/>
      <c r="Z51"/>
      <c r="AA51"/>
      <c r="AB51"/>
      <c r="AC51"/>
      <c r="AD51"/>
      <c r="AE51"/>
      <c r="AF51"/>
      <c r="AG51"/>
      <c r="AH51"/>
      <c r="AI51"/>
      <c r="AJ51"/>
      <c r="AK51"/>
    </row>
    <row r="52" spans="1:37" ht="46.8">
      <c r="A52" s="2"/>
      <c r="B52" s="376">
        <v>20</v>
      </c>
      <c r="C52" s="156" t="s">
        <v>89</v>
      </c>
      <c r="D52" s="377" t="s">
        <v>260</v>
      </c>
      <c r="E52" s="155" t="s">
        <v>51</v>
      </c>
      <c r="F52" s="378">
        <v>2</v>
      </c>
      <c r="G52" s="136">
        <v>0</v>
      </c>
      <c r="H52" s="379">
        <f>(F52*G52)</f>
        <v>0</v>
      </c>
      <c r="I52"/>
      <c r="J52"/>
      <c r="K52"/>
      <c r="L52"/>
      <c r="M52"/>
      <c r="N52"/>
      <c r="O52"/>
      <c r="P52"/>
      <c r="Q52"/>
      <c r="R52"/>
      <c r="S52"/>
      <c r="T52"/>
      <c r="U52"/>
      <c r="V52"/>
      <c r="W52"/>
      <c r="X52"/>
      <c r="Y52"/>
      <c r="Z52"/>
      <c r="AA52"/>
      <c r="AB52"/>
      <c r="AC52"/>
      <c r="AD52"/>
      <c r="AE52"/>
      <c r="AF52"/>
      <c r="AG52"/>
      <c r="AH52"/>
      <c r="AI52"/>
      <c r="AJ52"/>
      <c r="AK52"/>
    </row>
    <row r="53" spans="1:37" ht="62.4">
      <c r="A53" s="2"/>
      <c r="B53" s="91">
        <v>21</v>
      </c>
      <c r="C53" s="90" t="s">
        <v>89</v>
      </c>
      <c r="D53" s="8" t="s">
        <v>91</v>
      </c>
      <c r="E53" s="157" t="s">
        <v>51</v>
      </c>
      <c r="F53" s="96">
        <v>2</v>
      </c>
      <c r="G53" s="136">
        <v>0</v>
      </c>
      <c r="H53" s="54">
        <f>(F53*G53)</f>
        <v>0</v>
      </c>
      <c r="I53"/>
      <c r="J53"/>
      <c r="K53"/>
      <c r="L53"/>
      <c r="M53"/>
      <c r="N53"/>
      <c r="O53"/>
      <c r="P53"/>
      <c r="Q53"/>
      <c r="R53"/>
      <c r="S53"/>
      <c r="T53"/>
      <c r="U53"/>
      <c r="V53"/>
      <c r="W53"/>
      <c r="X53"/>
      <c r="Y53"/>
      <c r="Z53"/>
      <c r="AA53"/>
      <c r="AB53"/>
      <c r="AC53"/>
      <c r="AD53"/>
      <c r="AE53"/>
      <c r="AF53"/>
      <c r="AG53"/>
      <c r="AH53"/>
      <c r="AI53"/>
      <c r="AJ53"/>
      <c r="AK53"/>
    </row>
    <row r="54" spans="1:37" ht="62.4">
      <c r="A54" s="2"/>
      <c r="B54" s="77">
        <v>22</v>
      </c>
      <c r="C54" s="90" t="s">
        <v>89</v>
      </c>
      <c r="D54" s="8" t="s">
        <v>70</v>
      </c>
      <c r="E54" s="157" t="s">
        <v>36</v>
      </c>
      <c r="F54" s="96">
        <v>35</v>
      </c>
      <c r="G54" s="136">
        <v>0</v>
      </c>
      <c r="H54" s="54">
        <f t="shared" ref="H54:H55" si="2">(F54*G54)</f>
        <v>0</v>
      </c>
      <c r="I54"/>
      <c r="J54"/>
      <c r="K54"/>
      <c r="L54"/>
      <c r="M54"/>
      <c r="N54"/>
      <c r="O54"/>
      <c r="P54"/>
      <c r="Q54"/>
      <c r="R54"/>
      <c r="S54"/>
      <c r="T54"/>
      <c r="U54"/>
      <c r="V54"/>
      <c r="W54"/>
      <c r="X54"/>
      <c r="Y54"/>
      <c r="Z54"/>
      <c r="AA54"/>
      <c r="AB54"/>
      <c r="AC54"/>
      <c r="AD54"/>
      <c r="AE54"/>
      <c r="AF54"/>
      <c r="AG54"/>
      <c r="AH54"/>
      <c r="AI54"/>
      <c r="AJ54"/>
      <c r="AK54"/>
    </row>
    <row r="55" spans="1:37" ht="47.4" thickBot="1">
      <c r="A55" s="2"/>
      <c r="B55" s="91">
        <v>23</v>
      </c>
      <c r="C55" s="90" t="s">
        <v>165</v>
      </c>
      <c r="D55" s="8" t="s">
        <v>244</v>
      </c>
      <c r="E55" s="155" t="s">
        <v>38</v>
      </c>
      <c r="F55" s="96">
        <v>0.64</v>
      </c>
      <c r="G55" s="136">
        <v>0</v>
      </c>
      <c r="H55" s="54">
        <f t="shared" si="2"/>
        <v>0</v>
      </c>
      <c r="I55"/>
      <c r="J55"/>
      <c r="K55"/>
      <c r="L55"/>
      <c r="M55"/>
      <c r="N55"/>
      <c r="O55"/>
      <c r="P55"/>
      <c r="Q55"/>
      <c r="R55"/>
      <c r="S55"/>
      <c r="T55"/>
      <c r="U55"/>
      <c r="V55"/>
      <c r="W55"/>
      <c r="X55"/>
      <c r="Y55"/>
      <c r="Z55"/>
      <c r="AA55"/>
      <c r="AB55"/>
      <c r="AC55"/>
      <c r="AD55"/>
      <c r="AE55"/>
      <c r="AF55"/>
      <c r="AG55"/>
      <c r="AH55"/>
      <c r="AI55"/>
      <c r="AJ55"/>
      <c r="AK55"/>
    </row>
    <row r="56" spans="1:37" ht="16.8" thickBot="1">
      <c r="A56" s="2"/>
      <c r="B56" s="197"/>
      <c r="C56" s="198"/>
      <c r="D56" s="66" t="s">
        <v>214</v>
      </c>
      <c r="E56" s="199"/>
      <c r="F56" s="200"/>
      <c r="G56" s="201"/>
      <c r="H56" s="290"/>
      <c r="I56"/>
      <c r="J56"/>
      <c r="K56"/>
      <c r="L56"/>
      <c r="M56"/>
      <c r="N56"/>
      <c r="O56"/>
      <c r="P56"/>
      <c r="Q56"/>
      <c r="R56"/>
      <c r="S56"/>
      <c r="T56"/>
      <c r="U56"/>
      <c r="V56"/>
      <c r="W56"/>
      <c r="X56"/>
      <c r="Y56"/>
      <c r="Z56"/>
      <c r="AA56"/>
      <c r="AB56"/>
      <c r="AC56"/>
      <c r="AD56"/>
      <c r="AE56"/>
      <c r="AF56"/>
      <c r="AG56"/>
      <c r="AH56"/>
      <c r="AI56"/>
      <c r="AJ56"/>
      <c r="AK56"/>
    </row>
    <row r="57" spans="1:37" ht="63" thickBot="1">
      <c r="A57" s="2"/>
      <c r="B57" s="352">
        <v>24</v>
      </c>
      <c r="C57" s="353" t="s">
        <v>166</v>
      </c>
      <c r="D57" s="354" t="s">
        <v>167</v>
      </c>
      <c r="E57" s="355" t="s">
        <v>37</v>
      </c>
      <c r="F57" s="384">
        <v>19.8</v>
      </c>
      <c r="G57" s="356">
        <v>0</v>
      </c>
      <c r="H57" s="357">
        <f>(F57*G57)</f>
        <v>0</v>
      </c>
      <c r="I57"/>
      <c r="J57"/>
      <c r="K57"/>
      <c r="L57"/>
      <c r="M57"/>
      <c r="N57"/>
      <c r="O57"/>
      <c r="P57"/>
      <c r="Q57"/>
      <c r="R57"/>
      <c r="S57"/>
      <c r="T57"/>
      <c r="U57"/>
      <c r="V57"/>
      <c r="W57"/>
      <c r="X57"/>
      <c r="Y57"/>
      <c r="Z57"/>
      <c r="AA57"/>
      <c r="AB57"/>
      <c r="AC57"/>
      <c r="AD57"/>
      <c r="AE57"/>
      <c r="AF57"/>
      <c r="AG57"/>
      <c r="AH57"/>
      <c r="AI57"/>
      <c r="AJ57"/>
      <c r="AK57"/>
    </row>
    <row r="58" spans="1:37" ht="22.5" customHeight="1" thickBot="1">
      <c r="A58" s="2"/>
      <c r="B58" s="432" t="s">
        <v>78</v>
      </c>
      <c r="C58" s="433"/>
      <c r="D58" s="433"/>
      <c r="E58" s="433"/>
      <c r="F58" s="433"/>
      <c r="G58" s="453"/>
      <c r="H58" s="385">
        <f>SUM(H51:H57)</f>
        <v>0</v>
      </c>
      <c r="J58"/>
      <c r="K58"/>
      <c r="L58"/>
      <c r="M58"/>
      <c r="N58"/>
      <c r="O58"/>
      <c r="P58"/>
      <c r="Q58"/>
      <c r="R58"/>
      <c r="S58"/>
      <c r="T58"/>
      <c r="U58"/>
      <c r="V58"/>
      <c r="W58"/>
      <c r="X58"/>
      <c r="Y58"/>
      <c r="Z58"/>
      <c r="AA58"/>
      <c r="AB58"/>
      <c r="AC58"/>
      <c r="AD58"/>
      <c r="AE58"/>
      <c r="AF58"/>
      <c r="AG58"/>
      <c r="AH58"/>
      <c r="AI58"/>
      <c r="AJ58"/>
      <c r="AK58"/>
    </row>
    <row r="59" spans="1:37" ht="16.8" thickBot="1">
      <c r="E59" s="123"/>
    </row>
    <row r="60" spans="1:37" ht="37.950000000000003" customHeight="1" thickBot="1">
      <c r="A60" s="16"/>
      <c r="B60" s="48"/>
      <c r="C60" s="104"/>
      <c r="D60" s="422" t="s">
        <v>85</v>
      </c>
      <c r="E60" s="423"/>
      <c r="F60" s="423"/>
      <c r="G60" s="424"/>
      <c r="H60" s="105"/>
    </row>
    <row r="61" spans="1:37" ht="16.2">
      <c r="A61" s="16"/>
      <c r="B61" s="36"/>
      <c r="C61" s="37"/>
      <c r="D61" s="106" t="s">
        <v>44</v>
      </c>
      <c r="E61" s="124"/>
      <c r="F61" s="107"/>
      <c r="G61" s="106"/>
      <c r="H61" s="365">
        <f>H30</f>
        <v>0</v>
      </c>
    </row>
    <row r="62" spans="1:37" ht="16.2">
      <c r="A62" s="16"/>
      <c r="B62" s="38"/>
      <c r="C62" s="14"/>
      <c r="D62" s="78" t="s">
        <v>45</v>
      </c>
      <c r="E62" s="125"/>
      <c r="F62" s="79"/>
      <c r="G62" s="80"/>
      <c r="H62" s="366">
        <f>H35</f>
        <v>0</v>
      </c>
    </row>
    <row r="63" spans="1:37" s="2" customFormat="1" ht="16.2">
      <c r="A63" s="16"/>
      <c r="B63" s="71"/>
      <c r="C63" s="72"/>
      <c r="D63" s="78" t="s">
        <v>46</v>
      </c>
      <c r="E63" s="125"/>
      <c r="F63" s="79"/>
      <c r="G63" s="80"/>
      <c r="H63" s="366">
        <f>H41</f>
        <v>0</v>
      </c>
    </row>
    <row r="64" spans="1:37" s="2" customFormat="1" ht="16.2">
      <c r="A64" s="1"/>
      <c r="B64" s="17"/>
      <c r="C64" s="8"/>
      <c r="D64" s="81" t="s">
        <v>81</v>
      </c>
      <c r="E64" s="125"/>
      <c r="F64" s="82"/>
      <c r="G64" s="81"/>
      <c r="H64" s="366">
        <f>H48</f>
        <v>0</v>
      </c>
    </row>
    <row r="65" spans="1:37" s="2" customFormat="1" ht="33.75" customHeight="1" thickBot="1">
      <c r="A65" s="1"/>
      <c r="B65" s="130"/>
      <c r="C65" s="129"/>
      <c r="D65" s="128" t="s">
        <v>79</v>
      </c>
      <c r="E65" s="272"/>
      <c r="F65" s="128"/>
      <c r="G65" s="128"/>
      <c r="H65" s="367">
        <f>H58</f>
        <v>0</v>
      </c>
    </row>
    <row r="66" spans="1:37" s="2" customFormat="1" ht="16.8" thickBot="1">
      <c r="A66" s="1"/>
      <c r="B66" s="73"/>
      <c r="C66" s="73"/>
      <c r="D66" s="74"/>
      <c r="E66" s="67"/>
      <c r="F66" s="18"/>
      <c r="G66" s="75"/>
      <c r="H66" s="369"/>
    </row>
    <row r="67" spans="1:37" ht="37.950000000000003" customHeight="1" thickBot="1">
      <c r="A67" s="16"/>
      <c r="B67" s="209"/>
      <c r="C67" s="210"/>
      <c r="D67" s="403" t="s">
        <v>202</v>
      </c>
      <c r="E67" s="404"/>
      <c r="F67" s="404"/>
      <c r="G67" s="404"/>
      <c r="H67" s="370">
        <f>SUM(H61:H66)</f>
        <v>0</v>
      </c>
    </row>
    <row r="68" spans="1:37" ht="37.950000000000003" customHeight="1">
      <c r="A68" s="16"/>
      <c r="B68" s="35"/>
      <c r="C68" s="73"/>
      <c r="D68" s="268"/>
      <c r="E68" s="268"/>
      <c r="F68" s="268"/>
      <c r="G68" s="268"/>
      <c r="H68" s="76"/>
    </row>
    <row r="69" spans="1:37" ht="37.950000000000003" customHeight="1">
      <c r="A69" s="16"/>
      <c r="B69" s="35"/>
      <c r="C69" s="73"/>
      <c r="D69" s="268"/>
      <c r="E69" s="268"/>
      <c r="F69" s="268"/>
      <c r="G69" s="268"/>
      <c r="H69" s="76"/>
    </row>
    <row r="70" spans="1:37" ht="16.2">
      <c r="A70" s="97"/>
      <c r="B70" s="98"/>
      <c r="C70" s="98"/>
      <c r="D70" s="99" t="s">
        <v>67</v>
      </c>
      <c r="E70" s="98"/>
      <c r="F70" s="100"/>
      <c r="G70" s="101"/>
      <c r="H70" s="102"/>
      <c r="I70"/>
      <c r="J70"/>
      <c r="K70"/>
      <c r="L70"/>
      <c r="M70"/>
      <c r="N70"/>
      <c r="O70"/>
      <c r="P70"/>
      <c r="Q70"/>
      <c r="R70"/>
      <c r="S70"/>
      <c r="T70"/>
      <c r="U70"/>
      <c r="V70"/>
      <c r="W70"/>
      <c r="X70"/>
      <c r="Y70"/>
      <c r="Z70"/>
      <c r="AA70"/>
      <c r="AB70"/>
      <c r="AC70"/>
      <c r="AD70"/>
      <c r="AE70"/>
      <c r="AF70"/>
      <c r="AG70"/>
      <c r="AH70"/>
      <c r="AI70"/>
      <c r="AJ70"/>
      <c r="AK70"/>
    </row>
    <row r="71" spans="1:37" ht="16.2">
      <c r="A71" s="97"/>
      <c r="B71" s="98"/>
      <c r="C71" s="98"/>
      <c r="D71" s="99" t="s">
        <v>68</v>
      </c>
      <c r="E71" s="98"/>
      <c r="F71" s="100"/>
      <c r="G71" s="101"/>
      <c r="H71" s="102"/>
      <c r="I71"/>
      <c r="J71"/>
      <c r="K71"/>
      <c r="L71"/>
      <c r="M71"/>
      <c r="N71"/>
      <c r="O71"/>
      <c r="P71"/>
      <c r="Q71"/>
      <c r="R71"/>
      <c r="S71"/>
      <c r="T71"/>
      <c r="U71"/>
      <c r="V71"/>
      <c r="W71"/>
      <c r="X71"/>
      <c r="Y71"/>
      <c r="Z71"/>
      <c r="AA71"/>
      <c r="AB71"/>
      <c r="AC71"/>
      <c r="AD71"/>
      <c r="AE71"/>
      <c r="AF71"/>
      <c r="AG71"/>
      <c r="AH71"/>
      <c r="AI71"/>
      <c r="AJ71"/>
      <c r="AK71"/>
    </row>
    <row r="72" spans="1:37" ht="16.2">
      <c r="A72" s="97"/>
      <c r="B72" s="98"/>
      <c r="C72" s="98"/>
      <c r="D72" s="99" t="s">
        <v>69</v>
      </c>
      <c r="E72" s="98"/>
      <c r="F72" s="100"/>
      <c r="G72" s="101"/>
      <c r="H72" s="102"/>
      <c r="I72"/>
      <c r="J72"/>
      <c r="K72"/>
      <c r="L72"/>
      <c r="M72"/>
      <c r="N72"/>
      <c r="O72"/>
      <c r="P72"/>
      <c r="Q72"/>
      <c r="R72"/>
      <c r="S72"/>
      <c r="T72"/>
      <c r="U72"/>
      <c r="V72"/>
      <c r="W72"/>
      <c r="X72"/>
      <c r="Y72"/>
      <c r="Z72"/>
      <c r="AA72"/>
      <c r="AB72"/>
      <c r="AC72"/>
      <c r="AD72"/>
      <c r="AE72"/>
      <c r="AF72"/>
      <c r="AG72"/>
      <c r="AH72"/>
      <c r="AI72"/>
      <c r="AJ72"/>
      <c r="AK72"/>
    </row>
  </sheetData>
  <mergeCells count="26">
    <mergeCell ref="D60:G60"/>
    <mergeCell ref="D67:G67"/>
    <mergeCell ref="B30:G30"/>
    <mergeCell ref="D19:H19"/>
    <mergeCell ref="B35:G35"/>
    <mergeCell ref="B41:G41"/>
    <mergeCell ref="B48:G48"/>
    <mergeCell ref="B58:G58"/>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honeticPr fontId="17" type="noConversion"/>
  <pageMargins left="0.70866141732283472" right="0.70866141732283472" top="0.74803149606299213" bottom="0.74803149606299213" header="0.31496062992125984" footer="0.31496062992125984"/>
  <pageSetup paperSize="9" scale="59" fitToHeight="0" orientation="portrait" r:id="rId1"/>
  <headerFooter>
    <oddHeader>&amp;CБАРАЊЕ ЗА ПОНУДИ - Тендер 7 - Дел 4- Анекс 1
Реф. Бр.: LRCP-9034-9210-MK-RFB-A.2.1.7 -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Демир Капија&amp;CРЕКОНСТРУКЦИЈА НА КРАК 1 НА УЛИЦА ВО СЕЛО КОЛЕШИНО,&amp;R&amp;P/&amp;N</oddFooter>
  </headerFooter>
  <rowBreaks count="2" manualBreakCount="2">
    <brk id="19" max="7" man="1"/>
    <brk id="48" max="7" man="1"/>
  </rowBreaks>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CD142-9870-4F74-856B-AEB78FC3A99B}">
  <sheetPr>
    <tabColor rgb="FFFFFF00"/>
    <pageSetUpPr fitToPage="1"/>
  </sheetPr>
  <dimension ref="A1:AK74"/>
  <sheetViews>
    <sheetView view="pageBreakPreview" topLeftCell="A60" zoomScale="85" zoomScaleNormal="100" zoomScaleSheetLayoutView="85" zoomScalePageLayoutView="40" workbookViewId="0">
      <selection activeCell="H61" sqref="H61"/>
    </sheetView>
  </sheetViews>
  <sheetFormatPr defaultRowHeight="14.4"/>
  <cols>
    <col min="1" max="1" width="3.44140625" style="1" customWidth="1"/>
    <col min="2" max="2" width="7.6640625" style="67" customWidth="1"/>
    <col min="3" max="3" width="11.6640625" style="67" customWidth="1"/>
    <col min="4" max="4" width="64.109375" style="68" customWidth="1"/>
    <col min="5" max="5" width="10.6640625" style="67" customWidth="1"/>
    <col min="6" max="6" width="12.88671875" style="19" customWidth="1"/>
    <col min="7" max="7" width="15.44140625" style="69" customWidth="1"/>
    <col min="8" max="8" width="21.5546875" style="70" customWidth="1"/>
    <col min="9" max="37" width="9.109375" style="2"/>
    <col min="250" max="250" width="3.44140625" customWidth="1"/>
    <col min="251" max="251" width="7" customWidth="1"/>
    <col min="252" max="252" width="9.88671875" customWidth="1"/>
    <col min="253" max="253" width="64.109375" customWidth="1"/>
    <col min="254" max="254" width="11.44140625" customWidth="1"/>
    <col min="255" max="255" width="12.88671875" customWidth="1"/>
    <col min="256" max="256" width="15.44140625" customWidth="1"/>
    <col min="257" max="257" width="19.44140625" customWidth="1"/>
    <col min="258" max="258" width="13.88671875" customWidth="1"/>
    <col min="506" max="506" width="3.44140625" customWidth="1"/>
    <col min="507" max="507" width="7" customWidth="1"/>
    <col min="508" max="508" width="9.88671875" customWidth="1"/>
    <col min="509" max="509" width="64.109375" customWidth="1"/>
    <col min="510" max="510" width="11.44140625" customWidth="1"/>
    <col min="511" max="511" width="12.88671875" customWidth="1"/>
    <col min="512" max="512" width="15.44140625" customWidth="1"/>
    <col min="513" max="513" width="19.44140625" customWidth="1"/>
    <col min="514" max="514" width="13.88671875" customWidth="1"/>
    <col min="762" max="762" width="3.44140625" customWidth="1"/>
    <col min="763" max="763" width="7" customWidth="1"/>
    <col min="764" max="764" width="9.88671875" customWidth="1"/>
    <col min="765" max="765" width="64.109375" customWidth="1"/>
    <col min="766" max="766" width="11.44140625" customWidth="1"/>
    <col min="767" max="767" width="12.88671875" customWidth="1"/>
    <col min="768" max="768" width="15.44140625" customWidth="1"/>
    <col min="769" max="769" width="19.44140625" customWidth="1"/>
    <col min="770" max="770" width="13.88671875" customWidth="1"/>
    <col min="1018" max="1018" width="3.44140625" customWidth="1"/>
    <col min="1019" max="1019" width="7" customWidth="1"/>
    <col min="1020" max="1020" width="9.88671875" customWidth="1"/>
    <col min="1021" max="1021" width="64.109375" customWidth="1"/>
    <col min="1022" max="1022" width="11.44140625" customWidth="1"/>
    <col min="1023" max="1023" width="12.88671875" customWidth="1"/>
    <col min="1024" max="1024" width="15.44140625" customWidth="1"/>
    <col min="1025" max="1025" width="19.44140625" customWidth="1"/>
    <col min="1026" max="1026" width="13.88671875" customWidth="1"/>
    <col min="1274" max="1274" width="3.44140625" customWidth="1"/>
    <col min="1275" max="1275" width="7" customWidth="1"/>
    <col min="1276" max="1276" width="9.88671875" customWidth="1"/>
    <col min="1277" max="1277" width="64.109375" customWidth="1"/>
    <col min="1278" max="1278" width="11.44140625" customWidth="1"/>
    <col min="1279" max="1279" width="12.88671875" customWidth="1"/>
    <col min="1280" max="1280" width="15.44140625" customWidth="1"/>
    <col min="1281" max="1281" width="19.44140625" customWidth="1"/>
    <col min="1282" max="1282" width="13.88671875" customWidth="1"/>
    <col min="1530" max="1530" width="3.44140625" customWidth="1"/>
    <col min="1531" max="1531" width="7" customWidth="1"/>
    <col min="1532" max="1532" width="9.88671875" customWidth="1"/>
    <col min="1533" max="1533" width="64.109375" customWidth="1"/>
    <col min="1534" max="1534" width="11.44140625" customWidth="1"/>
    <col min="1535" max="1535" width="12.88671875" customWidth="1"/>
    <col min="1536" max="1536" width="15.44140625" customWidth="1"/>
    <col min="1537" max="1537" width="19.44140625" customWidth="1"/>
    <col min="1538" max="1538" width="13.88671875" customWidth="1"/>
    <col min="1786" max="1786" width="3.44140625" customWidth="1"/>
    <col min="1787" max="1787" width="7" customWidth="1"/>
    <col min="1788" max="1788" width="9.88671875" customWidth="1"/>
    <col min="1789" max="1789" width="64.109375" customWidth="1"/>
    <col min="1790" max="1790" width="11.44140625" customWidth="1"/>
    <col min="1791" max="1791" width="12.88671875" customWidth="1"/>
    <col min="1792" max="1792" width="15.44140625" customWidth="1"/>
    <col min="1793" max="1793" width="19.44140625" customWidth="1"/>
    <col min="1794" max="1794" width="13.88671875" customWidth="1"/>
    <col min="2042" max="2042" width="3.44140625" customWidth="1"/>
    <col min="2043" max="2043" width="7" customWidth="1"/>
    <col min="2044" max="2044" width="9.88671875" customWidth="1"/>
    <col min="2045" max="2045" width="64.109375" customWidth="1"/>
    <col min="2046" max="2046" width="11.44140625" customWidth="1"/>
    <col min="2047" max="2047" width="12.88671875" customWidth="1"/>
    <col min="2048" max="2048" width="15.44140625" customWidth="1"/>
    <col min="2049" max="2049" width="19.44140625" customWidth="1"/>
    <col min="2050" max="2050" width="13.88671875" customWidth="1"/>
    <col min="2298" max="2298" width="3.44140625" customWidth="1"/>
    <col min="2299" max="2299" width="7" customWidth="1"/>
    <col min="2300" max="2300" width="9.88671875" customWidth="1"/>
    <col min="2301" max="2301" width="64.109375" customWidth="1"/>
    <col min="2302" max="2302" width="11.44140625" customWidth="1"/>
    <col min="2303" max="2303" width="12.88671875" customWidth="1"/>
    <col min="2304" max="2304" width="15.44140625" customWidth="1"/>
    <col min="2305" max="2305" width="19.44140625" customWidth="1"/>
    <col min="2306" max="2306" width="13.88671875" customWidth="1"/>
    <col min="2554" max="2554" width="3.44140625" customWidth="1"/>
    <col min="2555" max="2555" width="7" customWidth="1"/>
    <col min="2556" max="2556" width="9.88671875" customWidth="1"/>
    <col min="2557" max="2557" width="64.109375" customWidth="1"/>
    <col min="2558" max="2558" width="11.44140625" customWidth="1"/>
    <col min="2559" max="2559" width="12.88671875" customWidth="1"/>
    <col min="2560" max="2560" width="15.44140625" customWidth="1"/>
    <col min="2561" max="2561" width="19.44140625" customWidth="1"/>
    <col min="2562" max="2562" width="13.88671875" customWidth="1"/>
    <col min="2810" max="2810" width="3.44140625" customWidth="1"/>
    <col min="2811" max="2811" width="7" customWidth="1"/>
    <col min="2812" max="2812" width="9.88671875" customWidth="1"/>
    <col min="2813" max="2813" width="64.109375" customWidth="1"/>
    <col min="2814" max="2814" width="11.44140625" customWidth="1"/>
    <col min="2815" max="2815" width="12.88671875" customWidth="1"/>
    <col min="2816" max="2816" width="15.44140625" customWidth="1"/>
    <col min="2817" max="2817" width="19.44140625" customWidth="1"/>
    <col min="2818" max="2818" width="13.88671875" customWidth="1"/>
    <col min="3066" max="3066" width="3.44140625" customWidth="1"/>
    <col min="3067" max="3067" width="7" customWidth="1"/>
    <col min="3068" max="3068" width="9.88671875" customWidth="1"/>
    <col min="3069" max="3069" width="64.109375" customWidth="1"/>
    <col min="3070" max="3070" width="11.44140625" customWidth="1"/>
    <col min="3071" max="3071" width="12.88671875" customWidth="1"/>
    <col min="3072" max="3072" width="15.44140625" customWidth="1"/>
    <col min="3073" max="3073" width="19.44140625" customWidth="1"/>
    <col min="3074" max="3074" width="13.88671875" customWidth="1"/>
    <col min="3322" max="3322" width="3.44140625" customWidth="1"/>
    <col min="3323" max="3323" width="7" customWidth="1"/>
    <col min="3324" max="3324" width="9.88671875" customWidth="1"/>
    <col min="3325" max="3325" width="64.109375" customWidth="1"/>
    <col min="3326" max="3326" width="11.44140625" customWidth="1"/>
    <col min="3327" max="3327" width="12.88671875" customWidth="1"/>
    <col min="3328" max="3328" width="15.44140625" customWidth="1"/>
    <col min="3329" max="3329" width="19.44140625" customWidth="1"/>
    <col min="3330" max="3330" width="13.88671875" customWidth="1"/>
    <col min="3578" max="3578" width="3.44140625" customWidth="1"/>
    <col min="3579" max="3579" width="7" customWidth="1"/>
    <col min="3580" max="3580" width="9.88671875" customWidth="1"/>
    <col min="3581" max="3581" width="64.109375" customWidth="1"/>
    <col min="3582" max="3582" width="11.44140625" customWidth="1"/>
    <col min="3583" max="3583" width="12.88671875" customWidth="1"/>
    <col min="3584" max="3584" width="15.44140625" customWidth="1"/>
    <col min="3585" max="3585" width="19.44140625" customWidth="1"/>
    <col min="3586" max="3586" width="13.88671875" customWidth="1"/>
    <col min="3834" max="3834" width="3.44140625" customWidth="1"/>
    <col min="3835" max="3835" width="7" customWidth="1"/>
    <col min="3836" max="3836" width="9.88671875" customWidth="1"/>
    <col min="3837" max="3837" width="64.109375" customWidth="1"/>
    <col min="3838" max="3838" width="11.44140625" customWidth="1"/>
    <col min="3839" max="3839" width="12.88671875" customWidth="1"/>
    <col min="3840" max="3840" width="15.44140625" customWidth="1"/>
    <col min="3841" max="3841" width="19.44140625" customWidth="1"/>
    <col min="3842" max="3842" width="13.88671875" customWidth="1"/>
    <col min="4090" max="4090" width="3.44140625" customWidth="1"/>
    <col min="4091" max="4091" width="7" customWidth="1"/>
    <col min="4092" max="4092" width="9.88671875" customWidth="1"/>
    <col min="4093" max="4093" width="64.109375" customWidth="1"/>
    <col min="4094" max="4094" width="11.44140625" customWidth="1"/>
    <col min="4095" max="4095" width="12.88671875" customWidth="1"/>
    <col min="4096" max="4096" width="15.44140625" customWidth="1"/>
    <col min="4097" max="4097" width="19.44140625" customWidth="1"/>
    <col min="4098" max="4098" width="13.88671875" customWidth="1"/>
    <col min="4346" max="4346" width="3.44140625" customWidth="1"/>
    <col min="4347" max="4347" width="7" customWidth="1"/>
    <col min="4348" max="4348" width="9.88671875" customWidth="1"/>
    <col min="4349" max="4349" width="64.109375" customWidth="1"/>
    <col min="4350" max="4350" width="11.44140625" customWidth="1"/>
    <col min="4351" max="4351" width="12.88671875" customWidth="1"/>
    <col min="4352" max="4352" width="15.44140625" customWidth="1"/>
    <col min="4353" max="4353" width="19.44140625" customWidth="1"/>
    <col min="4354" max="4354" width="13.88671875" customWidth="1"/>
    <col min="4602" max="4602" width="3.44140625" customWidth="1"/>
    <col min="4603" max="4603" width="7" customWidth="1"/>
    <col min="4604" max="4604" width="9.88671875" customWidth="1"/>
    <col min="4605" max="4605" width="64.109375" customWidth="1"/>
    <col min="4606" max="4606" width="11.44140625" customWidth="1"/>
    <col min="4607" max="4607" width="12.88671875" customWidth="1"/>
    <col min="4608" max="4608" width="15.44140625" customWidth="1"/>
    <col min="4609" max="4609" width="19.44140625" customWidth="1"/>
    <col min="4610" max="4610" width="13.88671875" customWidth="1"/>
    <col min="4858" max="4858" width="3.44140625" customWidth="1"/>
    <col min="4859" max="4859" width="7" customWidth="1"/>
    <col min="4860" max="4860" width="9.88671875" customWidth="1"/>
    <col min="4861" max="4861" width="64.109375" customWidth="1"/>
    <col min="4862" max="4862" width="11.44140625" customWidth="1"/>
    <col min="4863" max="4863" width="12.88671875" customWidth="1"/>
    <col min="4864" max="4864" width="15.44140625" customWidth="1"/>
    <col min="4865" max="4865" width="19.44140625" customWidth="1"/>
    <col min="4866" max="4866" width="13.88671875" customWidth="1"/>
    <col min="5114" max="5114" width="3.44140625" customWidth="1"/>
    <col min="5115" max="5115" width="7" customWidth="1"/>
    <col min="5116" max="5116" width="9.88671875" customWidth="1"/>
    <col min="5117" max="5117" width="64.109375" customWidth="1"/>
    <col min="5118" max="5118" width="11.44140625" customWidth="1"/>
    <col min="5119" max="5119" width="12.88671875" customWidth="1"/>
    <col min="5120" max="5120" width="15.44140625" customWidth="1"/>
    <col min="5121" max="5121" width="19.44140625" customWidth="1"/>
    <col min="5122" max="5122" width="13.88671875" customWidth="1"/>
    <col min="5370" max="5370" width="3.44140625" customWidth="1"/>
    <col min="5371" max="5371" width="7" customWidth="1"/>
    <col min="5372" max="5372" width="9.88671875" customWidth="1"/>
    <col min="5373" max="5373" width="64.109375" customWidth="1"/>
    <col min="5374" max="5374" width="11.44140625" customWidth="1"/>
    <col min="5375" max="5375" width="12.88671875" customWidth="1"/>
    <col min="5376" max="5376" width="15.44140625" customWidth="1"/>
    <col min="5377" max="5377" width="19.44140625" customWidth="1"/>
    <col min="5378" max="5378" width="13.88671875" customWidth="1"/>
    <col min="5626" max="5626" width="3.44140625" customWidth="1"/>
    <col min="5627" max="5627" width="7" customWidth="1"/>
    <col min="5628" max="5628" width="9.88671875" customWidth="1"/>
    <col min="5629" max="5629" width="64.109375" customWidth="1"/>
    <col min="5630" max="5630" width="11.44140625" customWidth="1"/>
    <col min="5631" max="5631" width="12.88671875" customWidth="1"/>
    <col min="5632" max="5632" width="15.44140625" customWidth="1"/>
    <col min="5633" max="5633" width="19.44140625" customWidth="1"/>
    <col min="5634" max="5634" width="13.88671875" customWidth="1"/>
    <col min="5882" max="5882" width="3.44140625" customWidth="1"/>
    <col min="5883" max="5883" width="7" customWidth="1"/>
    <col min="5884" max="5884" width="9.88671875" customWidth="1"/>
    <col min="5885" max="5885" width="64.109375" customWidth="1"/>
    <col min="5886" max="5886" width="11.44140625" customWidth="1"/>
    <col min="5887" max="5887" width="12.88671875" customWidth="1"/>
    <col min="5888" max="5888" width="15.44140625" customWidth="1"/>
    <col min="5889" max="5889" width="19.44140625" customWidth="1"/>
    <col min="5890" max="5890" width="13.88671875" customWidth="1"/>
    <col min="6138" max="6138" width="3.44140625" customWidth="1"/>
    <col min="6139" max="6139" width="7" customWidth="1"/>
    <col min="6140" max="6140" width="9.88671875" customWidth="1"/>
    <col min="6141" max="6141" width="64.109375" customWidth="1"/>
    <col min="6142" max="6142" width="11.44140625" customWidth="1"/>
    <col min="6143" max="6143" width="12.88671875" customWidth="1"/>
    <col min="6144" max="6144" width="15.44140625" customWidth="1"/>
    <col min="6145" max="6145" width="19.44140625" customWidth="1"/>
    <col min="6146" max="6146" width="13.88671875" customWidth="1"/>
    <col min="6394" max="6394" width="3.44140625" customWidth="1"/>
    <col min="6395" max="6395" width="7" customWidth="1"/>
    <col min="6396" max="6396" width="9.88671875" customWidth="1"/>
    <col min="6397" max="6397" width="64.109375" customWidth="1"/>
    <col min="6398" max="6398" width="11.44140625" customWidth="1"/>
    <col min="6399" max="6399" width="12.88671875" customWidth="1"/>
    <col min="6400" max="6400" width="15.44140625" customWidth="1"/>
    <col min="6401" max="6401" width="19.44140625" customWidth="1"/>
    <col min="6402" max="6402" width="13.88671875" customWidth="1"/>
    <col min="6650" max="6650" width="3.44140625" customWidth="1"/>
    <col min="6651" max="6651" width="7" customWidth="1"/>
    <col min="6652" max="6652" width="9.88671875" customWidth="1"/>
    <col min="6653" max="6653" width="64.109375" customWidth="1"/>
    <col min="6654" max="6654" width="11.44140625" customWidth="1"/>
    <col min="6655" max="6655" width="12.88671875" customWidth="1"/>
    <col min="6656" max="6656" width="15.44140625" customWidth="1"/>
    <col min="6657" max="6657" width="19.44140625" customWidth="1"/>
    <col min="6658" max="6658" width="13.88671875" customWidth="1"/>
    <col min="6906" max="6906" width="3.44140625" customWidth="1"/>
    <col min="6907" max="6907" width="7" customWidth="1"/>
    <col min="6908" max="6908" width="9.88671875" customWidth="1"/>
    <col min="6909" max="6909" width="64.109375" customWidth="1"/>
    <col min="6910" max="6910" width="11.44140625" customWidth="1"/>
    <col min="6911" max="6911" width="12.88671875" customWidth="1"/>
    <col min="6912" max="6912" width="15.44140625" customWidth="1"/>
    <col min="6913" max="6913" width="19.44140625" customWidth="1"/>
    <col min="6914" max="6914" width="13.88671875" customWidth="1"/>
    <col min="7162" max="7162" width="3.44140625" customWidth="1"/>
    <col min="7163" max="7163" width="7" customWidth="1"/>
    <col min="7164" max="7164" width="9.88671875" customWidth="1"/>
    <col min="7165" max="7165" width="64.109375" customWidth="1"/>
    <col min="7166" max="7166" width="11.44140625" customWidth="1"/>
    <col min="7167" max="7167" width="12.88671875" customWidth="1"/>
    <col min="7168" max="7168" width="15.44140625" customWidth="1"/>
    <col min="7169" max="7169" width="19.44140625" customWidth="1"/>
    <col min="7170" max="7170" width="13.88671875" customWidth="1"/>
    <col min="7418" max="7418" width="3.44140625" customWidth="1"/>
    <col min="7419" max="7419" width="7" customWidth="1"/>
    <col min="7420" max="7420" width="9.88671875" customWidth="1"/>
    <col min="7421" max="7421" width="64.109375" customWidth="1"/>
    <col min="7422" max="7422" width="11.44140625" customWidth="1"/>
    <col min="7423" max="7423" width="12.88671875" customWidth="1"/>
    <col min="7424" max="7424" width="15.44140625" customWidth="1"/>
    <col min="7425" max="7425" width="19.44140625" customWidth="1"/>
    <col min="7426" max="7426" width="13.88671875" customWidth="1"/>
    <col min="7674" max="7674" width="3.44140625" customWidth="1"/>
    <col min="7675" max="7675" width="7" customWidth="1"/>
    <col min="7676" max="7676" width="9.88671875" customWidth="1"/>
    <col min="7677" max="7677" width="64.109375" customWidth="1"/>
    <col min="7678" max="7678" width="11.44140625" customWidth="1"/>
    <col min="7679" max="7679" width="12.88671875" customWidth="1"/>
    <col min="7680" max="7680" width="15.44140625" customWidth="1"/>
    <col min="7681" max="7681" width="19.44140625" customWidth="1"/>
    <col min="7682" max="7682" width="13.88671875" customWidth="1"/>
    <col min="7930" max="7930" width="3.44140625" customWidth="1"/>
    <col min="7931" max="7931" width="7" customWidth="1"/>
    <col min="7932" max="7932" width="9.88671875" customWidth="1"/>
    <col min="7933" max="7933" width="64.109375" customWidth="1"/>
    <col min="7934" max="7934" width="11.44140625" customWidth="1"/>
    <col min="7935" max="7935" width="12.88671875" customWidth="1"/>
    <col min="7936" max="7936" width="15.44140625" customWidth="1"/>
    <col min="7937" max="7937" width="19.44140625" customWidth="1"/>
    <col min="7938" max="7938" width="13.88671875" customWidth="1"/>
    <col min="8186" max="8186" width="3.44140625" customWidth="1"/>
    <col min="8187" max="8187" width="7" customWidth="1"/>
    <col min="8188" max="8188" width="9.88671875" customWidth="1"/>
    <col min="8189" max="8189" width="64.109375" customWidth="1"/>
    <col min="8190" max="8190" width="11.44140625" customWidth="1"/>
    <col min="8191" max="8191" width="12.88671875" customWidth="1"/>
    <col min="8192" max="8192" width="15.44140625" customWidth="1"/>
    <col min="8193" max="8193" width="19.44140625" customWidth="1"/>
    <col min="8194" max="8194" width="13.88671875" customWidth="1"/>
    <col min="8442" max="8442" width="3.44140625" customWidth="1"/>
    <col min="8443" max="8443" width="7" customWidth="1"/>
    <col min="8444" max="8444" width="9.88671875" customWidth="1"/>
    <col min="8445" max="8445" width="64.109375" customWidth="1"/>
    <col min="8446" max="8446" width="11.44140625" customWidth="1"/>
    <col min="8447" max="8447" width="12.88671875" customWidth="1"/>
    <col min="8448" max="8448" width="15.44140625" customWidth="1"/>
    <col min="8449" max="8449" width="19.44140625" customWidth="1"/>
    <col min="8450" max="8450" width="13.88671875" customWidth="1"/>
    <col min="8698" max="8698" width="3.44140625" customWidth="1"/>
    <col min="8699" max="8699" width="7" customWidth="1"/>
    <col min="8700" max="8700" width="9.88671875" customWidth="1"/>
    <col min="8701" max="8701" width="64.109375" customWidth="1"/>
    <col min="8702" max="8702" width="11.44140625" customWidth="1"/>
    <col min="8703" max="8703" width="12.88671875" customWidth="1"/>
    <col min="8704" max="8704" width="15.44140625" customWidth="1"/>
    <col min="8705" max="8705" width="19.44140625" customWidth="1"/>
    <col min="8706" max="8706" width="13.88671875" customWidth="1"/>
    <col min="8954" max="8954" width="3.44140625" customWidth="1"/>
    <col min="8955" max="8955" width="7" customWidth="1"/>
    <col min="8956" max="8956" width="9.88671875" customWidth="1"/>
    <col min="8957" max="8957" width="64.109375" customWidth="1"/>
    <col min="8958" max="8958" width="11.44140625" customWidth="1"/>
    <col min="8959" max="8959" width="12.88671875" customWidth="1"/>
    <col min="8960" max="8960" width="15.44140625" customWidth="1"/>
    <col min="8961" max="8961" width="19.44140625" customWidth="1"/>
    <col min="8962" max="8962" width="13.88671875" customWidth="1"/>
    <col min="9210" max="9210" width="3.44140625" customWidth="1"/>
    <col min="9211" max="9211" width="7" customWidth="1"/>
    <col min="9212" max="9212" width="9.88671875" customWidth="1"/>
    <col min="9213" max="9213" width="64.109375" customWidth="1"/>
    <col min="9214" max="9214" width="11.44140625" customWidth="1"/>
    <col min="9215" max="9215" width="12.88671875" customWidth="1"/>
    <col min="9216" max="9216" width="15.44140625" customWidth="1"/>
    <col min="9217" max="9217" width="19.44140625" customWidth="1"/>
    <col min="9218" max="9218" width="13.88671875" customWidth="1"/>
    <col min="9466" max="9466" width="3.44140625" customWidth="1"/>
    <col min="9467" max="9467" width="7" customWidth="1"/>
    <col min="9468" max="9468" width="9.88671875" customWidth="1"/>
    <col min="9469" max="9469" width="64.109375" customWidth="1"/>
    <col min="9470" max="9470" width="11.44140625" customWidth="1"/>
    <col min="9471" max="9471" width="12.88671875" customWidth="1"/>
    <col min="9472" max="9472" width="15.44140625" customWidth="1"/>
    <col min="9473" max="9473" width="19.44140625" customWidth="1"/>
    <col min="9474" max="9474" width="13.88671875" customWidth="1"/>
    <col min="9722" max="9722" width="3.44140625" customWidth="1"/>
    <col min="9723" max="9723" width="7" customWidth="1"/>
    <col min="9724" max="9724" width="9.88671875" customWidth="1"/>
    <col min="9725" max="9725" width="64.109375" customWidth="1"/>
    <col min="9726" max="9726" width="11.44140625" customWidth="1"/>
    <col min="9727" max="9727" width="12.88671875" customWidth="1"/>
    <col min="9728" max="9728" width="15.44140625" customWidth="1"/>
    <col min="9729" max="9729" width="19.44140625" customWidth="1"/>
    <col min="9730" max="9730" width="13.88671875" customWidth="1"/>
    <col min="9978" max="9978" width="3.44140625" customWidth="1"/>
    <col min="9979" max="9979" width="7" customWidth="1"/>
    <col min="9980" max="9980" width="9.88671875" customWidth="1"/>
    <col min="9981" max="9981" width="64.109375" customWidth="1"/>
    <col min="9982" max="9982" width="11.44140625" customWidth="1"/>
    <col min="9983" max="9983" width="12.88671875" customWidth="1"/>
    <col min="9984" max="9984" width="15.44140625" customWidth="1"/>
    <col min="9985" max="9985" width="19.44140625" customWidth="1"/>
    <col min="9986" max="9986" width="13.88671875" customWidth="1"/>
    <col min="10234" max="10234" width="3.44140625" customWidth="1"/>
    <col min="10235" max="10235" width="7" customWidth="1"/>
    <col min="10236" max="10236" width="9.88671875" customWidth="1"/>
    <col min="10237" max="10237" width="64.109375" customWidth="1"/>
    <col min="10238" max="10238" width="11.44140625" customWidth="1"/>
    <col min="10239" max="10239" width="12.88671875" customWidth="1"/>
    <col min="10240" max="10240" width="15.44140625" customWidth="1"/>
    <col min="10241" max="10241" width="19.44140625" customWidth="1"/>
    <col min="10242" max="10242" width="13.88671875" customWidth="1"/>
    <col min="10490" max="10490" width="3.44140625" customWidth="1"/>
    <col min="10491" max="10491" width="7" customWidth="1"/>
    <col min="10492" max="10492" width="9.88671875" customWidth="1"/>
    <col min="10493" max="10493" width="64.109375" customWidth="1"/>
    <col min="10494" max="10494" width="11.44140625" customWidth="1"/>
    <col min="10495" max="10495" width="12.88671875" customWidth="1"/>
    <col min="10496" max="10496" width="15.44140625" customWidth="1"/>
    <col min="10497" max="10497" width="19.44140625" customWidth="1"/>
    <col min="10498" max="10498" width="13.88671875" customWidth="1"/>
    <col min="10746" max="10746" width="3.44140625" customWidth="1"/>
    <col min="10747" max="10747" width="7" customWidth="1"/>
    <col min="10748" max="10748" width="9.88671875" customWidth="1"/>
    <col min="10749" max="10749" width="64.109375" customWidth="1"/>
    <col min="10750" max="10750" width="11.44140625" customWidth="1"/>
    <col min="10751" max="10751" width="12.88671875" customWidth="1"/>
    <col min="10752" max="10752" width="15.44140625" customWidth="1"/>
    <col min="10753" max="10753" width="19.44140625" customWidth="1"/>
    <col min="10754" max="10754" width="13.88671875" customWidth="1"/>
    <col min="11002" max="11002" width="3.44140625" customWidth="1"/>
    <col min="11003" max="11003" width="7" customWidth="1"/>
    <col min="11004" max="11004" width="9.88671875" customWidth="1"/>
    <col min="11005" max="11005" width="64.109375" customWidth="1"/>
    <col min="11006" max="11006" width="11.44140625" customWidth="1"/>
    <col min="11007" max="11007" width="12.88671875" customWidth="1"/>
    <col min="11008" max="11008" width="15.44140625" customWidth="1"/>
    <col min="11009" max="11009" width="19.44140625" customWidth="1"/>
    <col min="11010" max="11010" width="13.88671875" customWidth="1"/>
    <col min="11258" max="11258" width="3.44140625" customWidth="1"/>
    <col min="11259" max="11259" width="7" customWidth="1"/>
    <col min="11260" max="11260" width="9.88671875" customWidth="1"/>
    <col min="11261" max="11261" width="64.109375" customWidth="1"/>
    <col min="11262" max="11262" width="11.44140625" customWidth="1"/>
    <col min="11263" max="11263" width="12.88671875" customWidth="1"/>
    <col min="11264" max="11264" width="15.44140625" customWidth="1"/>
    <col min="11265" max="11265" width="19.44140625" customWidth="1"/>
    <col min="11266" max="11266" width="13.88671875" customWidth="1"/>
    <col min="11514" max="11514" width="3.44140625" customWidth="1"/>
    <col min="11515" max="11515" width="7" customWidth="1"/>
    <col min="11516" max="11516" width="9.88671875" customWidth="1"/>
    <col min="11517" max="11517" width="64.109375" customWidth="1"/>
    <col min="11518" max="11518" width="11.44140625" customWidth="1"/>
    <col min="11519" max="11519" width="12.88671875" customWidth="1"/>
    <col min="11520" max="11520" width="15.44140625" customWidth="1"/>
    <col min="11521" max="11521" width="19.44140625" customWidth="1"/>
    <col min="11522" max="11522" width="13.88671875" customWidth="1"/>
    <col min="11770" max="11770" width="3.44140625" customWidth="1"/>
    <col min="11771" max="11771" width="7" customWidth="1"/>
    <col min="11772" max="11772" width="9.88671875" customWidth="1"/>
    <col min="11773" max="11773" width="64.109375" customWidth="1"/>
    <col min="11774" max="11774" width="11.44140625" customWidth="1"/>
    <col min="11775" max="11775" width="12.88671875" customWidth="1"/>
    <col min="11776" max="11776" width="15.44140625" customWidth="1"/>
    <col min="11777" max="11777" width="19.44140625" customWidth="1"/>
    <col min="11778" max="11778" width="13.88671875" customWidth="1"/>
    <col min="12026" max="12026" width="3.44140625" customWidth="1"/>
    <col min="12027" max="12027" width="7" customWidth="1"/>
    <col min="12028" max="12028" width="9.88671875" customWidth="1"/>
    <col min="12029" max="12029" width="64.109375" customWidth="1"/>
    <col min="12030" max="12030" width="11.44140625" customWidth="1"/>
    <col min="12031" max="12031" width="12.88671875" customWidth="1"/>
    <col min="12032" max="12032" width="15.44140625" customWidth="1"/>
    <col min="12033" max="12033" width="19.44140625" customWidth="1"/>
    <col min="12034" max="12034" width="13.88671875" customWidth="1"/>
    <col min="12282" max="12282" width="3.44140625" customWidth="1"/>
    <col min="12283" max="12283" width="7" customWidth="1"/>
    <col min="12284" max="12284" width="9.88671875" customWidth="1"/>
    <col min="12285" max="12285" width="64.109375" customWidth="1"/>
    <col min="12286" max="12286" width="11.44140625" customWidth="1"/>
    <col min="12287" max="12287" width="12.88671875" customWidth="1"/>
    <col min="12288" max="12288" width="15.44140625" customWidth="1"/>
    <col min="12289" max="12289" width="19.44140625" customWidth="1"/>
    <col min="12290" max="12290" width="13.88671875" customWidth="1"/>
    <col min="12538" max="12538" width="3.44140625" customWidth="1"/>
    <col min="12539" max="12539" width="7" customWidth="1"/>
    <col min="12540" max="12540" width="9.88671875" customWidth="1"/>
    <col min="12541" max="12541" width="64.109375" customWidth="1"/>
    <col min="12542" max="12542" width="11.44140625" customWidth="1"/>
    <col min="12543" max="12543" width="12.88671875" customWidth="1"/>
    <col min="12544" max="12544" width="15.44140625" customWidth="1"/>
    <col min="12545" max="12545" width="19.44140625" customWidth="1"/>
    <col min="12546" max="12546" width="13.88671875" customWidth="1"/>
    <col min="12794" max="12794" width="3.44140625" customWidth="1"/>
    <col min="12795" max="12795" width="7" customWidth="1"/>
    <col min="12796" max="12796" width="9.88671875" customWidth="1"/>
    <col min="12797" max="12797" width="64.109375" customWidth="1"/>
    <col min="12798" max="12798" width="11.44140625" customWidth="1"/>
    <col min="12799" max="12799" width="12.88671875" customWidth="1"/>
    <col min="12800" max="12800" width="15.44140625" customWidth="1"/>
    <col min="12801" max="12801" width="19.44140625" customWidth="1"/>
    <col min="12802" max="12802" width="13.88671875" customWidth="1"/>
    <col min="13050" max="13050" width="3.44140625" customWidth="1"/>
    <col min="13051" max="13051" width="7" customWidth="1"/>
    <col min="13052" max="13052" width="9.88671875" customWidth="1"/>
    <col min="13053" max="13053" width="64.109375" customWidth="1"/>
    <col min="13054" max="13054" width="11.44140625" customWidth="1"/>
    <col min="13055" max="13055" width="12.88671875" customWidth="1"/>
    <col min="13056" max="13056" width="15.44140625" customWidth="1"/>
    <col min="13057" max="13057" width="19.44140625" customWidth="1"/>
    <col min="13058" max="13058" width="13.88671875" customWidth="1"/>
    <col min="13306" max="13306" width="3.44140625" customWidth="1"/>
    <col min="13307" max="13307" width="7" customWidth="1"/>
    <col min="13308" max="13308" width="9.88671875" customWidth="1"/>
    <col min="13309" max="13309" width="64.109375" customWidth="1"/>
    <col min="13310" max="13310" width="11.44140625" customWidth="1"/>
    <col min="13311" max="13311" width="12.88671875" customWidth="1"/>
    <col min="13312" max="13312" width="15.44140625" customWidth="1"/>
    <col min="13313" max="13313" width="19.44140625" customWidth="1"/>
    <col min="13314" max="13314" width="13.88671875" customWidth="1"/>
    <col min="13562" max="13562" width="3.44140625" customWidth="1"/>
    <col min="13563" max="13563" width="7" customWidth="1"/>
    <col min="13564" max="13564" width="9.88671875" customWidth="1"/>
    <col min="13565" max="13565" width="64.109375" customWidth="1"/>
    <col min="13566" max="13566" width="11.44140625" customWidth="1"/>
    <col min="13567" max="13567" width="12.88671875" customWidth="1"/>
    <col min="13568" max="13568" width="15.44140625" customWidth="1"/>
    <col min="13569" max="13569" width="19.44140625" customWidth="1"/>
    <col min="13570" max="13570" width="13.88671875" customWidth="1"/>
    <col min="13818" max="13818" width="3.44140625" customWidth="1"/>
    <col min="13819" max="13819" width="7" customWidth="1"/>
    <col min="13820" max="13820" width="9.88671875" customWidth="1"/>
    <col min="13821" max="13821" width="64.109375" customWidth="1"/>
    <col min="13822" max="13822" width="11.44140625" customWidth="1"/>
    <col min="13823" max="13823" width="12.88671875" customWidth="1"/>
    <col min="13824" max="13824" width="15.44140625" customWidth="1"/>
    <col min="13825" max="13825" width="19.44140625" customWidth="1"/>
    <col min="13826" max="13826" width="13.88671875" customWidth="1"/>
    <col min="14074" max="14074" width="3.44140625" customWidth="1"/>
    <col min="14075" max="14075" width="7" customWidth="1"/>
    <col min="14076" max="14076" width="9.88671875" customWidth="1"/>
    <col min="14077" max="14077" width="64.109375" customWidth="1"/>
    <col min="14078" max="14078" width="11.44140625" customWidth="1"/>
    <col min="14079" max="14079" width="12.88671875" customWidth="1"/>
    <col min="14080" max="14080" width="15.44140625" customWidth="1"/>
    <col min="14081" max="14081" width="19.44140625" customWidth="1"/>
    <col min="14082" max="14082" width="13.88671875" customWidth="1"/>
    <col min="14330" max="14330" width="3.44140625" customWidth="1"/>
    <col min="14331" max="14331" width="7" customWidth="1"/>
    <col min="14332" max="14332" width="9.88671875" customWidth="1"/>
    <col min="14333" max="14333" width="64.109375" customWidth="1"/>
    <col min="14334" max="14334" width="11.44140625" customWidth="1"/>
    <col min="14335" max="14335" width="12.88671875" customWidth="1"/>
    <col min="14336" max="14336" width="15.44140625" customWidth="1"/>
    <col min="14337" max="14337" width="19.44140625" customWidth="1"/>
    <col min="14338" max="14338" width="13.88671875" customWidth="1"/>
    <col min="14586" max="14586" width="3.44140625" customWidth="1"/>
    <col min="14587" max="14587" width="7" customWidth="1"/>
    <col min="14588" max="14588" width="9.88671875" customWidth="1"/>
    <col min="14589" max="14589" width="64.109375" customWidth="1"/>
    <col min="14590" max="14590" width="11.44140625" customWidth="1"/>
    <col min="14591" max="14591" width="12.88671875" customWidth="1"/>
    <col min="14592" max="14592" width="15.44140625" customWidth="1"/>
    <col min="14593" max="14593" width="19.44140625" customWidth="1"/>
    <col min="14594" max="14594" width="13.88671875" customWidth="1"/>
    <col min="14842" max="14842" width="3.44140625" customWidth="1"/>
    <col min="14843" max="14843" width="7" customWidth="1"/>
    <col min="14844" max="14844" width="9.88671875" customWidth="1"/>
    <col min="14845" max="14845" width="64.109375" customWidth="1"/>
    <col min="14846" max="14846" width="11.44140625" customWidth="1"/>
    <col min="14847" max="14847" width="12.88671875" customWidth="1"/>
    <col min="14848" max="14848" width="15.44140625" customWidth="1"/>
    <col min="14849" max="14849" width="19.44140625" customWidth="1"/>
    <col min="14850" max="14850" width="13.88671875" customWidth="1"/>
    <col min="15098" max="15098" width="3.44140625" customWidth="1"/>
    <col min="15099" max="15099" width="7" customWidth="1"/>
    <col min="15100" max="15100" width="9.88671875" customWidth="1"/>
    <col min="15101" max="15101" width="64.109375" customWidth="1"/>
    <col min="15102" max="15102" width="11.44140625" customWidth="1"/>
    <col min="15103" max="15103" width="12.88671875" customWidth="1"/>
    <col min="15104" max="15104" width="15.44140625" customWidth="1"/>
    <col min="15105" max="15105" width="19.44140625" customWidth="1"/>
    <col min="15106" max="15106" width="13.88671875" customWidth="1"/>
    <col min="15354" max="15354" width="3.44140625" customWidth="1"/>
    <col min="15355" max="15355" width="7" customWidth="1"/>
    <col min="15356" max="15356" width="9.88671875" customWidth="1"/>
    <col min="15357" max="15357" width="64.109375" customWidth="1"/>
    <col min="15358" max="15358" width="11.44140625" customWidth="1"/>
    <col min="15359" max="15359" width="12.88671875" customWidth="1"/>
    <col min="15360" max="15360" width="15.44140625" customWidth="1"/>
    <col min="15361" max="15361" width="19.44140625" customWidth="1"/>
    <col min="15362" max="15362" width="13.88671875" customWidth="1"/>
    <col min="15610" max="15610" width="3.44140625" customWidth="1"/>
    <col min="15611" max="15611" width="7" customWidth="1"/>
    <col min="15612" max="15612" width="9.88671875" customWidth="1"/>
    <col min="15613" max="15613" width="64.109375" customWidth="1"/>
    <col min="15614" max="15614" width="11.44140625" customWidth="1"/>
    <col min="15615" max="15615" width="12.88671875" customWidth="1"/>
    <col min="15616" max="15616" width="15.44140625" customWidth="1"/>
    <col min="15617" max="15617" width="19.44140625" customWidth="1"/>
    <col min="15618" max="15618" width="13.88671875" customWidth="1"/>
    <col min="15866" max="15866" width="3.44140625" customWidth="1"/>
    <col min="15867" max="15867" width="7" customWidth="1"/>
    <col min="15868" max="15868" width="9.88671875" customWidth="1"/>
    <col min="15869" max="15869" width="64.109375" customWidth="1"/>
    <col min="15870" max="15870" width="11.44140625" customWidth="1"/>
    <col min="15871" max="15871" width="12.88671875" customWidth="1"/>
    <col min="15872" max="15872" width="15.44140625" customWidth="1"/>
    <col min="15873" max="15873" width="19.44140625" customWidth="1"/>
    <col min="15874" max="15874" width="13.88671875" customWidth="1"/>
    <col min="16122" max="16122" width="3.44140625" customWidth="1"/>
    <col min="16123" max="16123" width="7" customWidth="1"/>
    <col min="16124" max="16124" width="9.88671875" customWidth="1"/>
    <col min="16125" max="16125" width="64.109375" customWidth="1"/>
    <col min="16126" max="16126" width="11.44140625" customWidth="1"/>
    <col min="16127" max="16127" width="12.88671875" customWidth="1"/>
    <col min="16128" max="16128" width="15.44140625" customWidth="1"/>
    <col min="16129" max="16129" width="19.44140625" customWidth="1"/>
    <col min="16130" max="16130" width="13.88671875" customWidth="1"/>
  </cols>
  <sheetData>
    <row r="1" spans="1:8" ht="84.75" customHeight="1" thickBot="1">
      <c r="B1" s="455" t="s">
        <v>204</v>
      </c>
      <c r="C1" s="456"/>
      <c r="D1" s="456"/>
      <c r="E1" s="456"/>
      <c r="F1" s="456"/>
      <c r="G1" s="456"/>
      <c r="H1" s="457"/>
    </row>
    <row r="2" spans="1:8" ht="16.8" thickBot="1">
      <c r="B2" s="444" t="s">
        <v>0</v>
      </c>
      <c r="C2" s="445"/>
      <c r="D2" s="445"/>
      <c r="E2" s="445"/>
      <c r="F2" s="445"/>
      <c r="G2" s="445"/>
      <c r="H2" s="446"/>
    </row>
    <row r="3" spans="1:8" ht="19.2" customHeight="1" thickBot="1">
      <c r="B3" s="447" t="s">
        <v>136</v>
      </c>
      <c r="C3" s="448"/>
      <c r="D3" s="448"/>
      <c r="E3" s="448"/>
      <c r="F3" s="448"/>
      <c r="G3" s="448"/>
      <c r="H3" s="449"/>
    </row>
    <row r="4" spans="1:8" ht="24" customHeight="1" thickBot="1">
      <c r="B4" s="34"/>
      <c r="C4" s="35"/>
      <c r="D4" s="398" t="s">
        <v>1</v>
      </c>
      <c r="E4" s="398"/>
      <c r="F4" s="398"/>
      <c r="G4" s="398"/>
      <c r="H4" s="399"/>
    </row>
    <row r="5" spans="1:8" ht="43.2" customHeight="1">
      <c r="A5" s="3"/>
      <c r="B5" s="36"/>
      <c r="C5" s="37" t="s">
        <v>2</v>
      </c>
      <c r="D5" s="400" t="s">
        <v>3</v>
      </c>
      <c r="E5" s="401"/>
      <c r="F5" s="401"/>
      <c r="G5" s="401"/>
      <c r="H5" s="402"/>
    </row>
    <row r="6" spans="1:8" ht="134.25" customHeight="1">
      <c r="A6" s="3"/>
      <c r="B6" s="38"/>
      <c r="C6" s="14" t="s">
        <v>4</v>
      </c>
      <c r="D6" s="387" t="s">
        <v>5</v>
      </c>
      <c r="E6" s="387"/>
      <c r="F6" s="387"/>
      <c r="G6" s="387"/>
      <c r="H6" s="388"/>
    </row>
    <row r="7" spans="1:8" ht="81" customHeight="1">
      <c r="A7" s="3"/>
      <c r="B7" s="91"/>
      <c r="C7" s="14" t="s">
        <v>6</v>
      </c>
      <c r="D7" s="387" t="s">
        <v>7</v>
      </c>
      <c r="E7" s="387"/>
      <c r="F7" s="387"/>
      <c r="G7" s="387"/>
      <c r="H7" s="388"/>
    </row>
    <row r="8" spans="1:8" ht="76.95" customHeight="1">
      <c r="A8" s="3"/>
      <c r="B8" s="91"/>
      <c r="C8" s="14" t="s">
        <v>8</v>
      </c>
      <c r="D8" s="387" t="s">
        <v>64</v>
      </c>
      <c r="E8" s="387"/>
      <c r="F8" s="387"/>
      <c r="G8" s="387"/>
      <c r="H8" s="388"/>
    </row>
    <row r="9" spans="1:8" ht="157.19999999999999" customHeight="1">
      <c r="A9" s="3"/>
      <c r="B9" s="91"/>
      <c r="C9" s="14" t="s">
        <v>9</v>
      </c>
      <c r="D9" s="387" t="s">
        <v>53</v>
      </c>
      <c r="E9" s="387"/>
      <c r="F9" s="387"/>
      <c r="G9" s="387"/>
      <c r="H9" s="388"/>
    </row>
    <row r="10" spans="1:8" ht="88.5" customHeight="1">
      <c r="A10" s="3"/>
      <c r="B10" s="91"/>
      <c r="C10" s="14" t="s">
        <v>10</v>
      </c>
      <c r="D10" s="387" t="s">
        <v>54</v>
      </c>
      <c r="E10" s="387"/>
      <c r="F10" s="387"/>
      <c r="G10" s="387"/>
      <c r="H10" s="388"/>
    </row>
    <row r="11" spans="1:8" ht="45" customHeight="1">
      <c r="A11" s="3"/>
      <c r="B11" s="91"/>
      <c r="C11" s="14" t="s">
        <v>11</v>
      </c>
      <c r="D11" s="387" t="s">
        <v>12</v>
      </c>
      <c r="E11" s="387"/>
      <c r="F11" s="387"/>
      <c r="G11" s="387"/>
      <c r="H11" s="388"/>
    </row>
    <row r="12" spans="1:8" ht="133.19999999999999" customHeight="1">
      <c r="A12" s="3"/>
      <c r="B12" s="91"/>
      <c r="C12" s="14" t="s">
        <v>13</v>
      </c>
      <c r="D12" s="387" t="s">
        <v>71</v>
      </c>
      <c r="E12" s="387"/>
      <c r="F12" s="387"/>
      <c r="G12" s="387"/>
      <c r="H12" s="388"/>
    </row>
    <row r="13" spans="1:8" ht="62.25" customHeight="1">
      <c r="A13" s="3"/>
      <c r="B13" s="91"/>
      <c r="C13" s="33" t="s">
        <v>14</v>
      </c>
      <c r="D13" s="387" t="s">
        <v>15</v>
      </c>
      <c r="E13" s="387"/>
      <c r="F13" s="387"/>
      <c r="G13" s="387"/>
      <c r="H13" s="388"/>
    </row>
    <row r="14" spans="1:8" ht="139.5" customHeight="1">
      <c r="A14" s="3"/>
      <c r="B14" s="91"/>
      <c r="C14" s="14" t="s">
        <v>16</v>
      </c>
      <c r="D14" s="406" t="s">
        <v>254</v>
      </c>
      <c r="E14" s="407"/>
      <c r="F14" s="407"/>
      <c r="G14" s="407"/>
      <c r="H14" s="408"/>
    </row>
    <row r="15" spans="1:8" ht="182.25" customHeight="1">
      <c r="A15" s="3"/>
      <c r="B15" s="91"/>
      <c r="C15" s="14" t="s">
        <v>17</v>
      </c>
      <c r="D15" s="387" t="s">
        <v>18</v>
      </c>
      <c r="E15" s="387"/>
      <c r="F15" s="387"/>
      <c r="G15" s="387"/>
      <c r="H15" s="388"/>
    </row>
    <row r="16" spans="1:8" ht="132" customHeight="1">
      <c r="A16" s="3"/>
      <c r="B16" s="91"/>
      <c r="C16" s="14" t="s">
        <v>19</v>
      </c>
      <c r="D16" s="387" t="s">
        <v>20</v>
      </c>
      <c r="E16" s="387"/>
      <c r="F16" s="387"/>
      <c r="G16" s="387"/>
      <c r="H16" s="388"/>
    </row>
    <row r="17" spans="1:37" ht="97.2" customHeight="1">
      <c r="A17" s="3"/>
      <c r="B17" s="91"/>
      <c r="C17" s="14" t="s">
        <v>21</v>
      </c>
      <c r="D17" s="387" t="s">
        <v>22</v>
      </c>
      <c r="E17" s="387"/>
      <c r="F17" s="387"/>
      <c r="G17" s="387"/>
      <c r="H17" s="388"/>
    </row>
    <row r="18" spans="1:37" ht="86.25" customHeight="1">
      <c r="A18" s="3"/>
      <c r="B18" s="91"/>
      <c r="C18" s="14" t="s">
        <v>23</v>
      </c>
      <c r="D18" s="387" t="s">
        <v>84</v>
      </c>
      <c r="E18" s="387"/>
      <c r="F18" s="387"/>
      <c r="G18" s="387"/>
      <c r="H18" s="388"/>
    </row>
    <row r="19" spans="1:37" ht="57.6" customHeight="1" thickBot="1">
      <c r="A19" s="3"/>
      <c r="B19" s="39"/>
      <c r="C19" s="40" t="s">
        <v>24</v>
      </c>
      <c r="D19" s="409" t="s">
        <v>65</v>
      </c>
      <c r="E19" s="409"/>
      <c r="F19" s="409"/>
      <c r="G19" s="409"/>
      <c r="H19" s="410"/>
    </row>
    <row r="20" spans="1:37" ht="16.2" thickBot="1">
      <c r="B20" s="41"/>
      <c r="C20" s="41"/>
      <c r="D20" s="41"/>
      <c r="E20" s="115"/>
      <c r="F20" s="4"/>
      <c r="G20" s="41"/>
      <c r="H20" s="41"/>
    </row>
    <row r="21" spans="1:37" ht="48.6">
      <c r="B21" s="36" t="s">
        <v>80</v>
      </c>
      <c r="C21" s="42" t="s">
        <v>48</v>
      </c>
      <c r="D21" s="42" t="s">
        <v>25</v>
      </c>
      <c r="E21" s="42" t="s">
        <v>26</v>
      </c>
      <c r="F21" s="5" t="s">
        <v>27</v>
      </c>
      <c r="G21" s="43" t="s">
        <v>28</v>
      </c>
      <c r="H21" s="44" t="s">
        <v>29</v>
      </c>
    </row>
    <row r="22" spans="1:37" ht="16.8" thickBot="1">
      <c r="B22" s="45">
        <v>1</v>
      </c>
      <c r="C22" s="22">
        <v>2</v>
      </c>
      <c r="D22" s="22">
        <v>3</v>
      </c>
      <c r="E22" s="22">
        <v>4</v>
      </c>
      <c r="F22" s="22">
        <v>5</v>
      </c>
      <c r="G22" s="46">
        <v>6</v>
      </c>
      <c r="H22" s="47">
        <v>7</v>
      </c>
    </row>
    <row r="23" spans="1:37" ht="16.8" thickBot="1">
      <c r="B23" s="48"/>
      <c r="C23" s="49"/>
      <c r="D23" s="126" t="s">
        <v>30</v>
      </c>
      <c r="E23" s="116"/>
      <c r="F23" s="50"/>
      <c r="G23" s="31"/>
      <c r="H23" s="32"/>
    </row>
    <row r="24" spans="1:37" ht="31.95" customHeight="1">
      <c r="B24" s="13">
        <v>1</v>
      </c>
      <c r="C24" s="92" t="s">
        <v>72</v>
      </c>
      <c r="D24" s="51" t="s">
        <v>31</v>
      </c>
      <c r="E24" s="164" t="s">
        <v>32</v>
      </c>
      <c r="F24" s="28">
        <v>1</v>
      </c>
      <c r="G24" s="28">
        <v>0</v>
      </c>
      <c r="H24" s="217">
        <f>F24*G24</f>
        <v>0</v>
      </c>
    </row>
    <row r="25" spans="1:37" ht="36" customHeight="1">
      <c r="B25" s="87">
        <v>2</v>
      </c>
      <c r="C25" s="86">
        <v>1.2</v>
      </c>
      <c r="D25" s="88" t="s">
        <v>33</v>
      </c>
      <c r="E25" s="145" t="s">
        <v>32</v>
      </c>
      <c r="F25" s="89">
        <v>1</v>
      </c>
      <c r="G25" s="89">
        <v>0</v>
      </c>
      <c r="H25" s="218">
        <f t="shared" ref="H25:H29" si="0">F25*G25</f>
        <v>0</v>
      </c>
    </row>
    <row r="26" spans="1:37" ht="22.5" customHeight="1">
      <c r="B26" s="87">
        <v>3</v>
      </c>
      <c r="C26" s="90" t="s">
        <v>73</v>
      </c>
      <c r="D26" s="53" t="s">
        <v>34</v>
      </c>
      <c r="E26" s="145" t="s">
        <v>83</v>
      </c>
      <c r="F26" s="89">
        <v>1</v>
      </c>
      <c r="G26" s="89">
        <v>0</v>
      </c>
      <c r="H26" s="218">
        <f>F26*G26</f>
        <v>0</v>
      </c>
    </row>
    <row r="27" spans="1:37" ht="36" customHeight="1">
      <c r="B27" s="87">
        <v>4</v>
      </c>
      <c r="C27" s="90" t="s">
        <v>74</v>
      </c>
      <c r="D27" s="53" t="s">
        <v>50</v>
      </c>
      <c r="E27" s="145" t="s">
        <v>32</v>
      </c>
      <c r="F27" s="89">
        <v>1</v>
      </c>
      <c r="G27" s="89">
        <v>0</v>
      </c>
      <c r="H27" s="218">
        <f t="shared" si="0"/>
        <v>0</v>
      </c>
    </row>
    <row r="28" spans="1:37" ht="71.25" customHeight="1">
      <c r="B28" s="87">
        <v>5</v>
      </c>
      <c r="C28" s="90" t="s">
        <v>75</v>
      </c>
      <c r="D28" s="53" t="s">
        <v>52</v>
      </c>
      <c r="E28" s="145" t="s">
        <v>32</v>
      </c>
      <c r="F28" s="89">
        <v>1</v>
      </c>
      <c r="G28" s="89">
        <v>0</v>
      </c>
      <c r="H28" s="218">
        <f t="shared" si="0"/>
        <v>0</v>
      </c>
    </row>
    <row r="29" spans="1:37" ht="36.75" customHeight="1" thickBot="1">
      <c r="B29" s="26">
        <v>6</v>
      </c>
      <c r="C29" s="162" t="s">
        <v>130</v>
      </c>
      <c r="D29" s="56" t="s">
        <v>66</v>
      </c>
      <c r="E29" s="161" t="s">
        <v>32</v>
      </c>
      <c r="F29" s="23">
        <v>1</v>
      </c>
      <c r="G29" s="23">
        <v>0</v>
      </c>
      <c r="H29" s="219">
        <f t="shared" si="0"/>
        <v>0</v>
      </c>
    </row>
    <row r="30" spans="1:37" ht="23.25" customHeight="1" thickBot="1">
      <c r="B30" s="58"/>
      <c r="C30" s="59"/>
      <c r="D30" s="417" t="s">
        <v>137</v>
      </c>
      <c r="E30" s="417"/>
      <c r="F30" s="417"/>
      <c r="G30" s="458"/>
      <c r="H30" s="259">
        <f>SUM(H24:H29)</f>
        <v>0</v>
      </c>
    </row>
    <row r="31" spans="1:37" s="7" customFormat="1" ht="16.8" thickBot="1">
      <c r="A31" s="6"/>
      <c r="B31" s="9"/>
      <c r="C31" s="10"/>
      <c r="D31" s="126" t="s">
        <v>35</v>
      </c>
      <c r="E31" s="119"/>
      <c r="F31" s="11"/>
      <c r="G31" s="11"/>
      <c r="H31" s="1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27" customHeight="1">
      <c r="A32" s="6"/>
      <c r="B32" s="13">
        <v>7</v>
      </c>
      <c r="C32" s="92" t="s">
        <v>58</v>
      </c>
      <c r="D32" s="61" t="s">
        <v>127</v>
      </c>
      <c r="E32" s="164" t="s">
        <v>83</v>
      </c>
      <c r="F32" s="28">
        <v>0.31</v>
      </c>
      <c r="G32" s="28">
        <v>0</v>
      </c>
      <c r="H32" s="217">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32.25" customHeight="1">
      <c r="A33" s="6"/>
      <c r="B33" s="87">
        <f>B32+1</f>
        <v>8</v>
      </c>
      <c r="C33" s="90" t="s">
        <v>126</v>
      </c>
      <c r="D33" s="8" t="s">
        <v>125</v>
      </c>
      <c r="E33" s="145" t="s">
        <v>83</v>
      </c>
      <c r="F33" s="89">
        <v>0.31</v>
      </c>
      <c r="G33" s="89">
        <v>0</v>
      </c>
      <c r="H33" s="218">
        <f>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6" customFormat="1" ht="53.25" customHeight="1">
      <c r="B34" s="87">
        <f t="shared" ref="B34:B36" si="1">B33+1</f>
        <v>9</v>
      </c>
      <c r="C34" s="90" t="s">
        <v>59</v>
      </c>
      <c r="D34" s="8" t="s">
        <v>220</v>
      </c>
      <c r="E34" s="145" t="s">
        <v>36</v>
      </c>
      <c r="F34" s="89">
        <v>80</v>
      </c>
      <c r="G34" s="89">
        <v>0</v>
      </c>
      <c r="H34" s="218">
        <f>F34*G34</f>
        <v>0</v>
      </c>
    </row>
    <row r="35" spans="1:37" s="7" customFormat="1" ht="25.5" customHeight="1">
      <c r="A35" s="6"/>
      <c r="B35" s="87">
        <f t="shared" si="1"/>
        <v>10</v>
      </c>
      <c r="C35" s="114" t="s">
        <v>122</v>
      </c>
      <c r="D35" s="27" t="s">
        <v>221</v>
      </c>
      <c r="E35" s="145" t="s">
        <v>36</v>
      </c>
      <c r="F35" s="89">
        <v>15</v>
      </c>
      <c r="G35" s="89">
        <v>0</v>
      </c>
      <c r="H35" s="218">
        <f t="shared" ref="H35:H36" si="2">F35*G35</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22.5" customHeight="1">
      <c r="A36" s="6"/>
      <c r="B36" s="87">
        <f t="shared" si="1"/>
        <v>11</v>
      </c>
      <c r="C36" s="90" t="s">
        <v>121</v>
      </c>
      <c r="D36" s="8" t="s">
        <v>120</v>
      </c>
      <c r="E36" s="145" t="s">
        <v>88</v>
      </c>
      <c r="F36" s="89">
        <v>1</v>
      </c>
      <c r="G36" s="89">
        <v>0</v>
      </c>
      <c r="H36" s="218">
        <f t="shared" si="2"/>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31.8" thickBot="1">
      <c r="B37" s="26">
        <v>12</v>
      </c>
      <c r="C37" s="162" t="s">
        <v>109</v>
      </c>
      <c r="D37" s="194" t="s">
        <v>108</v>
      </c>
      <c r="E37" s="195" t="s">
        <v>37</v>
      </c>
      <c r="F37" s="191">
        <v>227</v>
      </c>
      <c r="G37" s="23">
        <v>0</v>
      </c>
      <c r="H37" s="57">
        <f t="shared" ref="H37" si="3">F37*G37</f>
        <v>0</v>
      </c>
    </row>
    <row r="38" spans="1:37" s="7" customFormat="1" ht="19.95" customHeight="1" thickBot="1">
      <c r="A38" s="6"/>
      <c r="B38" s="419" t="s">
        <v>138</v>
      </c>
      <c r="C38" s="420"/>
      <c r="D38" s="420"/>
      <c r="E38" s="420"/>
      <c r="F38" s="420"/>
      <c r="G38" s="421"/>
      <c r="H38" s="259">
        <f>SUM(H32:H37)</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6.2" customHeight="1" thickBot="1">
      <c r="A39" s="6"/>
      <c r="B39" s="20"/>
      <c r="C39" s="20"/>
      <c r="D39" s="126" t="s">
        <v>40</v>
      </c>
      <c r="E39" s="120"/>
      <c r="F39" s="21"/>
      <c r="G39" s="21"/>
      <c r="H39" s="36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25" customFormat="1" ht="77.400000000000006" customHeight="1">
      <c r="A40" s="24"/>
      <c r="B40" s="13">
        <v>13</v>
      </c>
      <c r="C40" s="92" t="s">
        <v>60</v>
      </c>
      <c r="D40" s="192" t="s">
        <v>117</v>
      </c>
      <c r="E40" s="193" t="s">
        <v>38</v>
      </c>
      <c r="F40" s="28">
        <v>860</v>
      </c>
      <c r="G40" s="28">
        <v>0</v>
      </c>
      <c r="H40" s="217">
        <f>F40*G40</f>
        <v>0</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1:37" s="7" customFormat="1" ht="38.25" customHeight="1">
      <c r="A41" s="6"/>
      <c r="B41" s="87">
        <f>B40+1</f>
        <v>14</v>
      </c>
      <c r="C41" s="90" t="s">
        <v>115</v>
      </c>
      <c r="D41" s="27" t="s">
        <v>114</v>
      </c>
      <c r="E41" s="157" t="s">
        <v>38</v>
      </c>
      <c r="F41" s="89">
        <v>7</v>
      </c>
      <c r="G41" s="89">
        <v>0</v>
      </c>
      <c r="H41" s="218">
        <f>F41*G41</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7" customFormat="1" ht="31.2">
      <c r="A42" s="6"/>
      <c r="B42" s="87">
        <f t="shared" ref="B42:B44" si="4">B41+1</f>
        <v>15</v>
      </c>
      <c r="C42" s="90" t="s">
        <v>113</v>
      </c>
      <c r="D42" s="27" t="s">
        <v>219</v>
      </c>
      <c r="E42" s="157" t="s">
        <v>37</v>
      </c>
      <c r="F42" s="89">
        <v>1783</v>
      </c>
      <c r="G42" s="89">
        <v>0</v>
      </c>
      <c r="H42" s="218">
        <f t="shared" ref="H42" si="5">F42*G42</f>
        <v>0</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7" customFormat="1" ht="38.25" customHeight="1">
      <c r="A43" s="6"/>
      <c r="B43" s="87">
        <f t="shared" si="4"/>
        <v>16</v>
      </c>
      <c r="C43" s="90" t="s">
        <v>236</v>
      </c>
      <c r="D43" s="27" t="s">
        <v>76</v>
      </c>
      <c r="E43" s="157" t="s">
        <v>37</v>
      </c>
      <c r="F43" s="89">
        <v>196</v>
      </c>
      <c r="G43" s="89">
        <v>0</v>
      </c>
      <c r="H43" s="218">
        <f>F43*G43</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ht="31.8" thickBot="1">
      <c r="B44" s="26">
        <f t="shared" si="4"/>
        <v>17</v>
      </c>
      <c r="C44" s="162" t="s">
        <v>109</v>
      </c>
      <c r="D44" s="194" t="s">
        <v>108</v>
      </c>
      <c r="E44" s="195" t="s">
        <v>37</v>
      </c>
      <c r="F44" s="191">
        <v>227</v>
      </c>
      <c r="G44" s="23">
        <v>0</v>
      </c>
      <c r="H44" s="57">
        <f>F44*G44</f>
        <v>0</v>
      </c>
    </row>
    <row r="45" spans="1:37" s="7" customFormat="1" ht="21" customHeight="1" thickBot="1">
      <c r="A45" s="6"/>
      <c r="B45" s="419" t="s">
        <v>139</v>
      </c>
      <c r="C45" s="420"/>
      <c r="D45" s="420"/>
      <c r="E45" s="420"/>
      <c r="F45" s="420"/>
      <c r="G45" s="421"/>
      <c r="H45" s="259">
        <f>SUM(H40:H44)</f>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7" customFormat="1" ht="16.95" customHeight="1" thickBot="1">
      <c r="A46" s="6"/>
      <c r="B46" s="62"/>
      <c r="C46" s="63"/>
      <c r="D46" s="126" t="s">
        <v>140</v>
      </c>
      <c r="E46" s="121"/>
      <c r="F46" s="15"/>
      <c r="G46" s="15"/>
      <c r="H46" s="14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50.25" customHeight="1">
      <c r="A47" s="6"/>
      <c r="B47" s="13">
        <v>18</v>
      </c>
      <c r="C47" s="92" t="s">
        <v>62</v>
      </c>
      <c r="D47" s="61" t="s">
        <v>105</v>
      </c>
      <c r="E47" s="164" t="s">
        <v>38</v>
      </c>
      <c r="F47" s="28">
        <v>527</v>
      </c>
      <c r="G47" s="28">
        <v>0</v>
      </c>
      <c r="H47" s="217">
        <f t="shared" ref="H47:H49" si="6">(F47*G47)</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7" customFormat="1" ht="42.75" customHeight="1">
      <c r="A48" s="6"/>
      <c r="B48" s="87">
        <f>B47+1</f>
        <v>19</v>
      </c>
      <c r="C48" s="90" t="s">
        <v>63</v>
      </c>
      <c r="D48" s="8" t="s">
        <v>104</v>
      </c>
      <c r="E48" s="145" t="s">
        <v>37</v>
      </c>
      <c r="F48" s="89">
        <v>1000</v>
      </c>
      <c r="G48" s="89">
        <v>0</v>
      </c>
      <c r="H48" s="218">
        <f t="shared" si="6"/>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ht="38.25" customHeight="1">
      <c r="A49" s="97"/>
      <c r="B49" s="87">
        <f t="shared" ref="B49:B51" si="7">B48+1</f>
        <v>20</v>
      </c>
      <c r="C49" s="110" t="s">
        <v>103</v>
      </c>
      <c r="D49" s="111" t="s">
        <v>102</v>
      </c>
      <c r="E49" s="153" t="s">
        <v>36</v>
      </c>
      <c r="F49" s="112">
        <v>15</v>
      </c>
      <c r="G49" s="89">
        <v>0</v>
      </c>
      <c r="H49" s="218">
        <f t="shared" si="6"/>
        <v>0</v>
      </c>
      <c r="I49"/>
      <c r="J49"/>
      <c r="K49"/>
      <c r="L49"/>
      <c r="M49"/>
      <c r="N49"/>
      <c r="O49"/>
      <c r="P49"/>
      <c r="Q49"/>
      <c r="R49"/>
      <c r="S49"/>
      <c r="T49"/>
      <c r="U49"/>
      <c r="V49"/>
      <c r="W49"/>
      <c r="X49"/>
      <c r="Y49"/>
      <c r="Z49"/>
      <c r="AA49"/>
      <c r="AB49"/>
      <c r="AC49"/>
      <c r="AD49"/>
      <c r="AE49"/>
      <c r="AF49"/>
      <c r="AG49"/>
      <c r="AH49"/>
      <c r="AI49"/>
      <c r="AJ49"/>
      <c r="AK49"/>
    </row>
    <row r="50" spans="1:37" s="7" customFormat="1" ht="46.8">
      <c r="A50" s="6"/>
      <c r="B50" s="87">
        <f t="shared" si="7"/>
        <v>21</v>
      </c>
      <c r="C50" s="90" t="s">
        <v>101</v>
      </c>
      <c r="D50" s="8" t="s">
        <v>169</v>
      </c>
      <c r="E50" s="145" t="s">
        <v>36</v>
      </c>
      <c r="F50" s="89">
        <v>298</v>
      </c>
      <c r="G50" s="89">
        <v>0</v>
      </c>
      <c r="H50" s="218">
        <f>(F50*G50)</f>
        <v>0</v>
      </c>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s="152" customFormat="1" ht="47.4" thickBot="1">
      <c r="B51" s="26">
        <f t="shared" si="7"/>
        <v>22</v>
      </c>
      <c r="C51" s="229" t="s">
        <v>99</v>
      </c>
      <c r="D51" s="263" t="s">
        <v>98</v>
      </c>
      <c r="E51" s="231" t="s">
        <v>37</v>
      </c>
      <c r="F51" s="277">
        <v>1000</v>
      </c>
      <c r="G51" s="23">
        <v>0</v>
      </c>
      <c r="H51" s="278">
        <f t="shared" ref="H51" si="8">(F51*G51)</f>
        <v>0</v>
      </c>
    </row>
    <row r="52" spans="1:37" s="7" customFormat="1" ht="16.2" customHeight="1" thickBot="1">
      <c r="A52" s="6"/>
      <c r="B52" s="416" t="s">
        <v>141</v>
      </c>
      <c r="C52" s="417"/>
      <c r="D52" s="417"/>
      <c r="E52" s="417"/>
      <c r="F52" s="417"/>
      <c r="G52" s="418"/>
      <c r="H52" s="507">
        <f>SUM(H47:H51)</f>
        <v>0</v>
      </c>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7" ht="16.8" thickBot="1">
      <c r="A53" s="2"/>
      <c r="B53" s="143"/>
      <c r="C53" s="140"/>
      <c r="D53" s="141" t="s">
        <v>77</v>
      </c>
      <c r="E53" s="122"/>
      <c r="F53" s="140"/>
      <c r="G53" s="140"/>
      <c r="H53" s="139"/>
      <c r="J53"/>
      <c r="K53"/>
      <c r="L53"/>
      <c r="M53"/>
      <c r="N53"/>
      <c r="O53"/>
      <c r="P53"/>
      <c r="Q53"/>
      <c r="R53"/>
      <c r="S53"/>
      <c r="T53"/>
      <c r="U53"/>
      <c r="V53"/>
      <c r="W53"/>
      <c r="X53"/>
      <c r="Y53"/>
      <c r="Z53"/>
      <c r="AA53"/>
      <c r="AB53"/>
      <c r="AC53"/>
      <c r="AD53"/>
      <c r="AE53"/>
      <c r="AF53"/>
      <c r="AG53"/>
      <c r="AH53"/>
      <c r="AI53"/>
      <c r="AJ53"/>
      <c r="AK53"/>
    </row>
    <row r="54" spans="1:37" ht="16.8" thickBot="1">
      <c r="A54" s="2"/>
      <c r="B54" s="64"/>
      <c r="C54" s="333"/>
      <c r="D54" s="66" t="s">
        <v>213</v>
      </c>
      <c r="E54" s="199"/>
      <c r="F54" s="65"/>
      <c r="G54" s="65"/>
      <c r="H54" s="30"/>
      <c r="I54"/>
      <c r="J54"/>
      <c r="K54"/>
      <c r="L54"/>
      <c r="M54"/>
      <c r="N54"/>
      <c r="O54"/>
      <c r="P54"/>
      <c r="Q54"/>
      <c r="R54"/>
      <c r="S54"/>
      <c r="T54"/>
      <c r="U54"/>
      <c r="V54"/>
      <c r="W54"/>
      <c r="X54"/>
      <c r="Y54"/>
      <c r="Z54"/>
      <c r="AA54"/>
      <c r="AB54"/>
      <c r="AC54"/>
      <c r="AD54"/>
      <c r="AE54"/>
      <c r="AF54"/>
      <c r="AG54"/>
      <c r="AH54"/>
      <c r="AI54"/>
      <c r="AJ54"/>
      <c r="AK54"/>
    </row>
    <row r="55" spans="1:37" ht="46.8">
      <c r="A55" s="2"/>
      <c r="B55" s="202">
        <v>23</v>
      </c>
      <c r="C55" s="203" t="s">
        <v>89</v>
      </c>
      <c r="D55" s="204" t="s">
        <v>243</v>
      </c>
      <c r="E55" s="205" t="s">
        <v>51</v>
      </c>
      <c r="F55" s="137">
        <v>4</v>
      </c>
      <c r="G55" s="136">
        <v>0</v>
      </c>
      <c r="H55" s="206">
        <f>(F55*G55)</f>
        <v>0</v>
      </c>
      <c r="I55"/>
      <c r="J55"/>
      <c r="K55"/>
      <c r="L55"/>
      <c r="M55"/>
      <c r="N55"/>
      <c r="O55"/>
      <c r="P55"/>
      <c r="Q55"/>
      <c r="R55"/>
      <c r="S55"/>
      <c r="T55"/>
      <c r="U55"/>
      <c r="V55"/>
      <c r="W55"/>
      <c r="X55"/>
      <c r="Y55"/>
      <c r="Z55"/>
      <c r="AA55"/>
      <c r="AB55"/>
      <c r="AC55"/>
      <c r="AD55"/>
      <c r="AE55"/>
      <c r="AF55"/>
      <c r="AG55"/>
      <c r="AH55"/>
      <c r="AI55"/>
      <c r="AJ55"/>
      <c r="AK55"/>
    </row>
    <row r="56" spans="1:37" ht="46.8">
      <c r="A56" s="2"/>
      <c r="B56" s="376">
        <v>24</v>
      </c>
      <c r="C56" s="156" t="s">
        <v>89</v>
      </c>
      <c r="D56" s="377" t="s">
        <v>164</v>
      </c>
      <c r="E56" s="155" t="s">
        <v>51</v>
      </c>
      <c r="F56" s="378">
        <v>2</v>
      </c>
      <c r="G56" s="136">
        <v>0</v>
      </c>
      <c r="H56" s="379">
        <f>(F56*G56)</f>
        <v>0</v>
      </c>
      <c r="I56"/>
      <c r="J56"/>
      <c r="K56"/>
      <c r="L56"/>
      <c r="M56"/>
      <c r="N56"/>
      <c r="O56"/>
      <c r="P56"/>
      <c r="Q56"/>
      <c r="R56"/>
      <c r="S56"/>
      <c r="T56"/>
      <c r="U56"/>
      <c r="V56"/>
      <c r="W56"/>
      <c r="X56"/>
      <c r="Y56"/>
      <c r="Z56"/>
      <c r="AA56"/>
      <c r="AB56"/>
      <c r="AC56"/>
      <c r="AD56"/>
      <c r="AE56"/>
      <c r="AF56"/>
      <c r="AG56"/>
      <c r="AH56"/>
      <c r="AI56"/>
      <c r="AJ56"/>
      <c r="AK56"/>
    </row>
    <row r="57" spans="1:37" ht="62.4">
      <c r="A57" s="2"/>
      <c r="B57" s="91">
        <v>25</v>
      </c>
      <c r="C57" s="90" t="s">
        <v>89</v>
      </c>
      <c r="D57" s="8" t="s">
        <v>91</v>
      </c>
      <c r="E57" s="157" t="s">
        <v>51</v>
      </c>
      <c r="F57" s="96">
        <v>6</v>
      </c>
      <c r="G57" s="136">
        <v>0</v>
      </c>
      <c r="H57" s="54">
        <f>(F57*G57)</f>
        <v>0</v>
      </c>
      <c r="I57"/>
      <c r="J57"/>
      <c r="K57"/>
      <c r="L57"/>
      <c r="M57"/>
      <c r="N57"/>
      <c r="O57"/>
      <c r="P57"/>
      <c r="Q57"/>
      <c r="R57"/>
      <c r="S57"/>
      <c r="T57"/>
      <c r="U57"/>
      <c r="V57"/>
      <c r="W57"/>
      <c r="X57"/>
      <c r="Y57"/>
      <c r="Z57"/>
      <c r="AA57"/>
      <c r="AB57"/>
      <c r="AC57"/>
      <c r="AD57"/>
      <c r="AE57"/>
      <c r="AF57"/>
      <c r="AG57"/>
      <c r="AH57"/>
      <c r="AI57"/>
      <c r="AJ57"/>
      <c r="AK57"/>
    </row>
    <row r="58" spans="1:37" ht="62.4">
      <c r="A58" s="2"/>
      <c r="B58" s="77">
        <v>26</v>
      </c>
      <c r="C58" s="90" t="s">
        <v>89</v>
      </c>
      <c r="D58" s="8" t="s">
        <v>70</v>
      </c>
      <c r="E58" s="157" t="s">
        <v>36</v>
      </c>
      <c r="F58" s="96">
        <v>63</v>
      </c>
      <c r="G58" s="136">
        <v>0</v>
      </c>
      <c r="H58" s="54">
        <f t="shared" ref="H58:H59" si="9">(F58*G58)</f>
        <v>0</v>
      </c>
      <c r="I58"/>
      <c r="J58"/>
      <c r="K58"/>
      <c r="L58"/>
      <c r="M58"/>
      <c r="N58"/>
      <c r="O58"/>
      <c r="P58"/>
      <c r="Q58"/>
      <c r="R58"/>
      <c r="S58"/>
      <c r="T58"/>
      <c r="U58"/>
      <c r="V58"/>
      <c r="W58"/>
      <c r="X58"/>
      <c r="Y58"/>
      <c r="Z58"/>
      <c r="AA58"/>
      <c r="AB58"/>
      <c r="AC58"/>
      <c r="AD58"/>
      <c r="AE58"/>
      <c r="AF58"/>
      <c r="AG58"/>
      <c r="AH58"/>
      <c r="AI58"/>
      <c r="AJ58"/>
      <c r="AK58"/>
    </row>
    <row r="59" spans="1:37" ht="47.4" thickBot="1">
      <c r="A59" s="2"/>
      <c r="B59" s="91">
        <v>27</v>
      </c>
      <c r="C59" s="90" t="s">
        <v>165</v>
      </c>
      <c r="D59" s="8" t="s">
        <v>244</v>
      </c>
      <c r="E59" s="155" t="s">
        <v>38</v>
      </c>
      <c r="F59" s="96">
        <v>1.44</v>
      </c>
      <c r="G59" s="136">
        <v>0</v>
      </c>
      <c r="H59" s="54">
        <f t="shared" si="9"/>
        <v>0</v>
      </c>
      <c r="I59"/>
      <c r="J59"/>
      <c r="K59"/>
      <c r="L59"/>
      <c r="M59"/>
      <c r="N59"/>
      <c r="O59"/>
      <c r="P59"/>
      <c r="Q59"/>
      <c r="R59"/>
      <c r="S59"/>
      <c r="T59"/>
      <c r="U59"/>
      <c r="V59"/>
      <c r="W59"/>
      <c r="X59"/>
      <c r="Y59"/>
      <c r="Z59"/>
      <c r="AA59"/>
      <c r="AB59"/>
      <c r="AC59"/>
      <c r="AD59"/>
      <c r="AE59"/>
      <c r="AF59"/>
      <c r="AG59"/>
      <c r="AH59"/>
      <c r="AI59"/>
      <c r="AJ59"/>
      <c r="AK59"/>
    </row>
    <row r="60" spans="1:37" ht="16.8" thickBot="1">
      <c r="A60" s="2"/>
      <c r="B60" s="197"/>
      <c r="C60" s="198"/>
      <c r="D60" s="66" t="s">
        <v>214</v>
      </c>
      <c r="E60" s="199"/>
      <c r="F60" s="200"/>
      <c r="G60" s="201"/>
      <c r="H60" s="290"/>
      <c r="I60"/>
      <c r="J60"/>
      <c r="K60"/>
      <c r="L60"/>
      <c r="M60"/>
      <c r="N60"/>
      <c r="O60"/>
      <c r="P60"/>
      <c r="Q60"/>
      <c r="R60"/>
      <c r="S60"/>
      <c r="T60"/>
      <c r="U60"/>
      <c r="V60"/>
      <c r="W60"/>
      <c r="X60"/>
      <c r="Y60"/>
      <c r="Z60"/>
      <c r="AA60"/>
      <c r="AB60"/>
      <c r="AC60"/>
      <c r="AD60"/>
      <c r="AE60"/>
      <c r="AF60"/>
      <c r="AG60"/>
      <c r="AH60"/>
      <c r="AI60"/>
      <c r="AJ60"/>
      <c r="AK60"/>
    </row>
    <row r="61" spans="1:37" ht="63" thickBot="1">
      <c r="A61" s="2"/>
      <c r="B61" s="352">
        <v>28</v>
      </c>
      <c r="C61" s="353" t="s">
        <v>166</v>
      </c>
      <c r="D61" s="354" t="s">
        <v>167</v>
      </c>
      <c r="E61" s="355" t="s">
        <v>37</v>
      </c>
      <c r="F61" s="384">
        <v>38.4</v>
      </c>
      <c r="G61" s="356">
        <v>0</v>
      </c>
      <c r="H61" s="357">
        <f>(F61*G61)</f>
        <v>0</v>
      </c>
      <c r="I61"/>
      <c r="J61"/>
      <c r="K61"/>
      <c r="L61"/>
      <c r="M61"/>
      <c r="N61"/>
      <c r="O61"/>
      <c r="P61"/>
      <c r="Q61"/>
      <c r="R61"/>
      <c r="S61"/>
      <c r="T61"/>
      <c r="U61"/>
      <c r="V61"/>
      <c r="W61"/>
      <c r="X61"/>
      <c r="Y61"/>
      <c r="Z61"/>
      <c r="AA61"/>
      <c r="AB61"/>
      <c r="AC61"/>
      <c r="AD61"/>
      <c r="AE61"/>
      <c r="AF61"/>
      <c r="AG61"/>
      <c r="AH61"/>
      <c r="AI61"/>
      <c r="AJ61"/>
      <c r="AK61"/>
    </row>
    <row r="62" spans="1:37" ht="22.5" customHeight="1" thickBot="1">
      <c r="A62" s="2"/>
      <c r="B62" s="432" t="s">
        <v>142</v>
      </c>
      <c r="C62" s="433"/>
      <c r="D62" s="433"/>
      <c r="E62" s="433"/>
      <c r="F62" s="433"/>
      <c r="G62" s="434"/>
      <c r="H62" s="386">
        <f>SUM(H55:H61)</f>
        <v>0</v>
      </c>
      <c r="J62"/>
      <c r="K62"/>
      <c r="L62"/>
      <c r="M62"/>
      <c r="N62"/>
      <c r="O62"/>
      <c r="P62"/>
      <c r="Q62"/>
      <c r="R62"/>
      <c r="S62"/>
      <c r="T62"/>
      <c r="U62"/>
      <c r="V62"/>
      <c r="W62"/>
      <c r="X62"/>
      <c r="Y62"/>
      <c r="Z62"/>
      <c r="AA62"/>
      <c r="AB62"/>
      <c r="AC62"/>
      <c r="AD62"/>
      <c r="AE62"/>
      <c r="AF62"/>
      <c r="AG62"/>
      <c r="AH62"/>
      <c r="AI62"/>
      <c r="AJ62"/>
      <c r="AK62"/>
    </row>
    <row r="63" spans="1:37" ht="16.8" thickBot="1">
      <c r="E63" s="123"/>
    </row>
    <row r="64" spans="1:37" ht="37.950000000000003" customHeight="1" thickBot="1">
      <c r="A64" s="16"/>
      <c r="B64" s="48"/>
      <c r="C64" s="104"/>
      <c r="D64" s="422" t="s">
        <v>143</v>
      </c>
      <c r="E64" s="423"/>
      <c r="F64" s="423"/>
      <c r="G64" s="424"/>
      <c r="H64" s="105"/>
    </row>
    <row r="65" spans="1:37" ht="16.2">
      <c r="A65" s="16"/>
      <c r="B65" s="36"/>
      <c r="C65" s="37"/>
      <c r="D65" s="292" t="s">
        <v>44</v>
      </c>
      <c r="E65" s="293"/>
      <c r="F65" s="294"/>
      <c r="G65" s="292"/>
      <c r="H65" s="365">
        <f>H30</f>
        <v>0</v>
      </c>
    </row>
    <row r="66" spans="1:37" ht="16.2">
      <c r="A66" s="16"/>
      <c r="B66" s="38"/>
      <c r="C66" s="14"/>
      <c r="D66" s="295" t="s">
        <v>45</v>
      </c>
      <c r="E66" s="296"/>
      <c r="F66" s="297"/>
      <c r="G66" s="298"/>
      <c r="H66" s="366">
        <f>H38</f>
        <v>0</v>
      </c>
    </row>
    <row r="67" spans="1:37" s="2" customFormat="1" ht="16.2">
      <c r="A67" s="16"/>
      <c r="B67" s="71"/>
      <c r="C67" s="72"/>
      <c r="D67" s="295" t="s">
        <v>46</v>
      </c>
      <c r="E67" s="296"/>
      <c r="F67" s="297"/>
      <c r="G67" s="298"/>
      <c r="H67" s="366">
        <f>H45</f>
        <v>0</v>
      </c>
    </row>
    <row r="68" spans="1:37" s="2" customFormat="1" ht="16.2">
      <c r="A68" s="1"/>
      <c r="B68" s="17"/>
      <c r="C68" s="8"/>
      <c r="D68" s="299" t="s">
        <v>81</v>
      </c>
      <c r="E68" s="296"/>
      <c r="F68" s="300"/>
      <c r="G68" s="299"/>
      <c r="H68" s="366">
        <f>H52</f>
        <v>0</v>
      </c>
    </row>
    <row r="69" spans="1:37" s="2" customFormat="1" ht="33.75" customHeight="1" thickBot="1">
      <c r="A69" s="1"/>
      <c r="B69" s="130"/>
      <c r="C69" s="129"/>
      <c r="D69" s="301" t="s">
        <v>79</v>
      </c>
      <c r="E69" s="302"/>
      <c r="F69" s="301"/>
      <c r="G69" s="301"/>
      <c r="H69" s="367">
        <f>H62</f>
        <v>0</v>
      </c>
    </row>
    <row r="70" spans="1:37" ht="37.950000000000003" customHeight="1" thickBot="1">
      <c r="A70" s="16"/>
      <c r="B70" s="225"/>
      <c r="C70" s="226"/>
      <c r="D70" s="425" t="s">
        <v>222</v>
      </c>
      <c r="E70" s="426"/>
      <c r="F70" s="426"/>
      <c r="G70" s="427"/>
      <c r="H70" s="368">
        <f>SUM(H65:H69)</f>
        <v>0</v>
      </c>
    </row>
    <row r="71" spans="1:37" ht="37.950000000000003" customHeight="1">
      <c r="A71" s="16"/>
      <c r="B71" s="35"/>
      <c r="C71" s="73"/>
      <c r="D71" s="268"/>
      <c r="E71" s="268"/>
      <c r="F71" s="268"/>
      <c r="G71" s="268"/>
      <c r="H71" s="131"/>
    </row>
    <row r="72" spans="1:37" ht="18" customHeight="1">
      <c r="A72" s="97"/>
      <c r="B72" s="98"/>
      <c r="C72" s="98"/>
      <c r="D72" s="99" t="s">
        <v>67</v>
      </c>
      <c r="E72" s="98"/>
      <c r="F72" s="100"/>
      <c r="G72" s="101"/>
      <c r="H72" s="102"/>
      <c r="I72"/>
      <c r="J72"/>
      <c r="K72"/>
      <c r="L72"/>
      <c r="M72"/>
      <c r="N72"/>
      <c r="O72"/>
      <c r="P72"/>
      <c r="Q72"/>
      <c r="R72"/>
      <c r="S72"/>
      <c r="T72"/>
      <c r="U72"/>
      <c r="V72"/>
      <c r="W72"/>
      <c r="X72"/>
      <c r="Y72"/>
      <c r="Z72"/>
      <c r="AA72"/>
      <c r="AB72"/>
      <c r="AC72"/>
      <c r="AD72"/>
      <c r="AE72"/>
      <c r="AF72"/>
      <c r="AG72"/>
      <c r="AH72"/>
      <c r="AI72"/>
      <c r="AJ72"/>
      <c r="AK72"/>
    </row>
    <row r="73" spans="1:37" ht="16.2">
      <c r="A73" s="97"/>
      <c r="B73" s="98"/>
      <c r="C73" s="98"/>
      <c r="D73" s="99" t="s">
        <v>68</v>
      </c>
      <c r="E73" s="98"/>
      <c r="F73" s="100"/>
      <c r="G73" s="101"/>
      <c r="H73" s="102"/>
      <c r="I73"/>
      <c r="J73"/>
      <c r="K73"/>
      <c r="L73"/>
      <c r="M73"/>
      <c r="N73"/>
      <c r="O73"/>
      <c r="P73"/>
      <c r="Q73"/>
      <c r="R73"/>
      <c r="S73"/>
      <c r="T73"/>
      <c r="U73"/>
      <c r="V73"/>
      <c r="W73"/>
      <c r="X73"/>
      <c r="Y73"/>
      <c r="Z73"/>
      <c r="AA73"/>
      <c r="AB73"/>
      <c r="AC73"/>
      <c r="AD73"/>
      <c r="AE73"/>
      <c r="AF73"/>
      <c r="AG73"/>
      <c r="AH73"/>
      <c r="AI73"/>
      <c r="AJ73"/>
      <c r="AK73"/>
    </row>
    <row r="74" spans="1:37" ht="16.2">
      <c r="A74" s="97"/>
      <c r="B74" s="98"/>
      <c r="C74" s="98"/>
      <c r="D74" s="99" t="s">
        <v>69</v>
      </c>
      <c r="E74" s="98"/>
      <c r="F74" s="100"/>
      <c r="G74" s="101"/>
      <c r="H74" s="102"/>
      <c r="I74"/>
      <c r="J74"/>
      <c r="K74"/>
      <c r="L74"/>
      <c r="M74"/>
      <c r="N74"/>
      <c r="O74"/>
      <c r="P74"/>
      <c r="Q74"/>
      <c r="R74"/>
      <c r="S74"/>
      <c r="T74"/>
      <c r="U74"/>
      <c r="V74"/>
      <c r="W74"/>
      <c r="X74"/>
      <c r="Y74"/>
      <c r="Z74"/>
      <c r="AA74"/>
      <c r="AB74"/>
      <c r="AC74"/>
      <c r="AD74"/>
      <c r="AE74"/>
      <c r="AF74"/>
      <c r="AG74"/>
      <c r="AH74"/>
      <c r="AI74"/>
      <c r="AJ74"/>
      <c r="AK74"/>
    </row>
  </sheetData>
  <mergeCells count="26">
    <mergeCell ref="D64:G64"/>
    <mergeCell ref="D70:G70"/>
    <mergeCell ref="B38:G38"/>
    <mergeCell ref="B45:G45"/>
    <mergeCell ref="B52:G52"/>
    <mergeCell ref="D30:G30"/>
    <mergeCell ref="D19:H19"/>
    <mergeCell ref="B62:G62"/>
    <mergeCell ref="D13:H13"/>
    <mergeCell ref="D14:H14"/>
    <mergeCell ref="D15:H15"/>
    <mergeCell ref="D16:H16"/>
    <mergeCell ref="D17:H17"/>
    <mergeCell ref="D18:H18"/>
    <mergeCell ref="D12:H12"/>
    <mergeCell ref="B1:H1"/>
    <mergeCell ref="B2:H2"/>
    <mergeCell ref="B3:H3"/>
    <mergeCell ref="D4:H4"/>
    <mergeCell ref="D5:H5"/>
    <mergeCell ref="D6:H6"/>
    <mergeCell ref="D7:H7"/>
    <mergeCell ref="D8:H8"/>
    <mergeCell ref="D9:H9"/>
    <mergeCell ref="D10:H10"/>
    <mergeCell ref="D11:H11"/>
  </mergeCells>
  <phoneticPr fontId="17" type="noConversion"/>
  <pageMargins left="0.70866141732283472" right="0.70866141732283472" top="0.74803149606299213" bottom="0.74803149606299213" header="0.31496062992125984" footer="0.31496062992125984"/>
  <pageSetup paperSize="9" scale="59" fitToHeight="0" orientation="portrait" r:id="rId1"/>
  <headerFooter>
    <oddHeader>&amp;CБАРАЊЕ ЗА ПОНУДИ - Тендер 7 - Дел 4 - Анекс 1
Реф. Бр.: LRCP-9034-MK-RFB-A.2.1.7 - Тендер 7 -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Ново Село&amp;CРЕКОНСТРУКЦИЈА НА КРАК 2 НА УЛИЦА ВО СЕЛО КОЛЕШИНО, &amp;R&amp;P/&amp;N</oddFooter>
  </headerFooter>
  <rowBreaks count="2" manualBreakCount="2">
    <brk id="19" max="7" man="1"/>
    <brk id="52" max="7"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3D31-FA86-45F9-A1C7-7C49586EEF70}">
  <sheetPr>
    <tabColor rgb="FFFFFF00"/>
    <pageSetUpPr fitToPage="1"/>
  </sheetPr>
  <dimension ref="A1:AK75"/>
  <sheetViews>
    <sheetView view="pageBreakPreview" topLeftCell="A55" zoomScale="85" zoomScaleNormal="115" zoomScaleSheetLayoutView="85" zoomScalePageLayoutView="40" workbookViewId="0">
      <selection activeCell="H58" sqref="H58"/>
    </sheetView>
  </sheetViews>
  <sheetFormatPr defaultRowHeight="14.4"/>
  <cols>
    <col min="1" max="1" width="3.44140625" style="1" customWidth="1"/>
    <col min="2" max="2" width="7.6640625" style="67" customWidth="1"/>
    <col min="3" max="3" width="11.6640625" style="67" customWidth="1"/>
    <col min="4" max="4" width="64.109375" style="68" customWidth="1"/>
    <col min="5" max="5" width="10.6640625" style="67" customWidth="1"/>
    <col min="6" max="6" width="13.88671875" style="19" customWidth="1"/>
    <col min="7" max="7" width="15.44140625" style="69" customWidth="1"/>
    <col min="8" max="8" width="21.5546875" style="70" customWidth="1"/>
    <col min="9" max="35" width="9.109375" style="2"/>
    <col min="248" max="248" width="3.44140625" customWidth="1"/>
    <col min="249" max="249" width="7" customWidth="1"/>
    <col min="250" max="250" width="9.88671875" customWidth="1"/>
    <col min="251" max="251" width="64.109375" customWidth="1"/>
    <col min="252" max="252" width="11.44140625" customWidth="1"/>
    <col min="253" max="253" width="12.88671875" customWidth="1"/>
    <col min="254" max="254" width="15.44140625" customWidth="1"/>
    <col min="255" max="255" width="19.44140625" customWidth="1"/>
    <col min="256" max="256" width="13.88671875" customWidth="1"/>
    <col min="504" max="504" width="3.44140625" customWidth="1"/>
    <col min="505" max="505" width="7" customWidth="1"/>
    <col min="506" max="506" width="9.88671875" customWidth="1"/>
    <col min="507" max="507" width="64.109375" customWidth="1"/>
    <col min="508" max="508" width="11.44140625" customWidth="1"/>
    <col min="509" max="509" width="12.88671875" customWidth="1"/>
    <col min="510" max="510" width="15.44140625" customWidth="1"/>
    <col min="511" max="511" width="19.44140625" customWidth="1"/>
    <col min="512" max="512" width="13.88671875" customWidth="1"/>
    <col min="760" max="760" width="3.44140625" customWidth="1"/>
    <col min="761" max="761" width="7" customWidth="1"/>
    <col min="762" max="762" width="9.88671875" customWidth="1"/>
    <col min="763" max="763" width="64.109375" customWidth="1"/>
    <col min="764" max="764" width="11.44140625" customWidth="1"/>
    <col min="765" max="765" width="12.88671875" customWidth="1"/>
    <col min="766" max="766" width="15.44140625" customWidth="1"/>
    <col min="767" max="767" width="19.44140625" customWidth="1"/>
    <col min="768" max="768" width="13.88671875" customWidth="1"/>
    <col min="1016" max="1016" width="3.44140625" customWidth="1"/>
    <col min="1017" max="1017" width="7" customWidth="1"/>
    <col min="1018" max="1018" width="9.88671875" customWidth="1"/>
    <col min="1019" max="1019" width="64.109375" customWidth="1"/>
    <col min="1020" max="1020" width="11.44140625" customWidth="1"/>
    <col min="1021" max="1021" width="12.88671875" customWidth="1"/>
    <col min="1022" max="1022" width="15.44140625" customWidth="1"/>
    <col min="1023" max="1023" width="19.44140625" customWidth="1"/>
    <col min="1024" max="1024" width="13.88671875" customWidth="1"/>
    <col min="1272" max="1272" width="3.44140625" customWidth="1"/>
    <col min="1273" max="1273" width="7" customWidth="1"/>
    <col min="1274" max="1274" width="9.88671875" customWidth="1"/>
    <col min="1275" max="1275" width="64.109375" customWidth="1"/>
    <col min="1276" max="1276" width="11.44140625" customWidth="1"/>
    <col min="1277" max="1277" width="12.88671875" customWidth="1"/>
    <col min="1278" max="1278" width="15.44140625" customWidth="1"/>
    <col min="1279" max="1279" width="19.44140625" customWidth="1"/>
    <col min="1280" max="1280" width="13.88671875" customWidth="1"/>
    <col min="1528" max="1528" width="3.44140625" customWidth="1"/>
    <col min="1529" max="1529" width="7" customWidth="1"/>
    <col min="1530" max="1530" width="9.88671875" customWidth="1"/>
    <col min="1531" max="1531" width="64.109375" customWidth="1"/>
    <col min="1532" max="1532" width="11.44140625" customWidth="1"/>
    <col min="1533" max="1533" width="12.88671875" customWidth="1"/>
    <col min="1534" max="1534" width="15.44140625" customWidth="1"/>
    <col min="1535" max="1535" width="19.44140625" customWidth="1"/>
    <col min="1536" max="1536" width="13.88671875" customWidth="1"/>
    <col min="1784" max="1784" width="3.44140625" customWidth="1"/>
    <col min="1785" max="1785" width="7" customWidth="1"/>
    <col min="1786" max="1786" width="9.88671875" customWidth="1"/>
    <col min="1787" max="1787" width="64.109375" customWidth="1"/>
    <col min="1788" max="1788" width="11.44140625" customWidth="1"/>
    <col min="1789" max="1789" width="12.88671875" customWidth="1"/>
    <col min="1790" max="1790" width="15.44140625" customWidth="1"/>
    <col min="1791" max="1791" width="19.44140625" customWidth="1"/>
    <col min="1792" max="1792" width="13.88671875" customWidth="1"/>
    <col min="2040" max="2040" width="3.44140625" customWidth="1"/>
    <col min="2041" max="2041" width="7" customWidth="1"/>
    <col min="2042" max="2042" width="9.88671875" customWidth="1"/>
    <col min="2043" max="2043" width="64.109375" customWidth="1"/>
    <col min="2044" max="2044" width="11.44140625" customWidth="1"/>
    <col min="2045" max="2045" width="12.88671875" customWidth="1"/>
    <col min="2046" max="2046" width="15.44140625" customWidth="1"/>
    <col min="2047" max="2047" width="19.44140625" customWidth="1"/>
    <col min="2048" max="2048" width="13.88671875" customWidth="1"/>
    <col min="2296" max="2296" width="3.44140625" customWidth="1"/>
    <col min="2297" max="2297" width="7" customWidth="1"/>
    <col min="2298" max="2298" width="9.88671875" customWidth="1"/>
    <col min="2299" max="2299" width="64.109375" customWidth="1"/>
    <col min="2300" max="2300" width="11.44140625" customWidth="1"/>
    <col min="2301" max="2301" width="12.88671875" customWidth="1"/>
    <col min="2302" max="2302" width="15.44140625" customWidth="1"/>
    <col min="2303" max="2303" width="19.44140625" customWidth="1"/>
    <col min="2304" max="2304" width="13.88671875" customWidth="1"/>
    <col min="2552" max="2552" width="3.44140625" customWidth="1"/>
    <col min="2553" max="2553" width="7" customWidth="1"/>
    <col min="2554" max="2554" width="9.88671875" customWidth="1"/>
    <col min="2555" max="2555" width="64.109375" customWidth="1"/>
    <col min="2556" max="2556" width="11.44140625" customWidth="1"/>
    <col min="2557" max="2557" width="12.88671875" customWidth="1"/>
    <col min="2558" max="2558" width="15.44140625" customWidth="1"/>
    <col min="2559" max="2559" width="19.44140625" customWidth="1"/>
    <col min="2560" max="2560" width="13.88671875" customWidth="1"/>
    <col min="2808" max="2808" width="3.44140625" customWidth="1"/>
    <col min="2809" max="2809" width="7" customWidth="1"/>
    <col min="2810" max="2810" width="9.88671875" customWidth="1"/>
    <col min="2811" max="2811" width="64.109375" customWidth="1"/>
    <col min="2812" max="2812" width="11.44140625" customWidth="1"/>
    <col min="2813" max="2813" width="12.88671875" customWidth="1"/>
    <col min="2814" max="2814" width="15.44140625" customWidth="1"/>
    <col min="2815" max="2815" width="19.44140625" customWidth="1"/>
    <col min="2816" max="2816" width="13.88671875" customWidth="1"/>
    <col min="3064" max="3064" width="3.44140625" customWidth="1"/>
    <col min="3065" max="3065" width="7" customWidth="1"/>
    <col min="3066" max="3066" width="9.88671875" customWidth="1"/>
    <col min="3067" max="3067" width="64.109375" customWidth="1"/>
    <col min="3068" max="3068" width="11.44140625" customWidth="1"/>
    <col min="3069" max="3069" width="12.88671875" customWidth="1"/>
    <col min="3070" max="3070" width="15.44140625" customWidth="1"/>
    <col min="3071" max="3071" width="19.44140625" customWidth="1"/>
    <col min="3072" max="3072" width="13.88671875" customWidth="1"/>
    <col min="3320" max="3320" width="3.44140625" customWidth="1"/>
    <col min="3321" max="3321" width="7" customWidth="1"/>
    <col min="3322" max="3322" width="9.88671875" customWidth="1"/>
    <col min="3323" max="3323" width="64.109375" customWidth="1"/>
    <col min="3324" max="3324" width="11.44140625" customWidth="1"/>
    <col min="3325" max="3325" width="12.88671875" customWidth="1"/>
    <col min="3326" max="3326" width="15.44140625" customWidth="1"/>
    <col min="3327" max="3327" width="19.44140625" customWidth="1"/>
    <col min="3328" max="3328" width="13.88671875" customWidth="1"/>
    <col min="3576" max="3576" width="3.44140625" customWidth="1"/>
    <col min="3577" max="3577" width="7" customWidth="1"/>
    <col min="3578" max="3578" width="9.88671875" customWidth="1"/>
    <col min="3579" max="3579" width="64.109375" customWidth="1"/>
    <col min="3580" max="3580" width="11.44140625" customWidth="1"/>
    <col min="3581" max="3581" width="12.88671875" customWidth="1"/>
    <col min="3582" max="3582" width="15.44140625" customWidth="1"/>
    <col min="3583" max="3583" width="19.44140625" customWidth="1"/>
    <col min="3584" max="3584" width="13.88671875" customWidth="1"/>
    <col min="3832" max="3832" width="3.44140625" customWidth="1"/>
    <col min="3833" max="3833" width="7" customWidth="1"/>
    <col min="3834" max="3834" width="9.88671875" customWidth="1"/>
    <col min="3835" max="3835" width="64.109375" customWidth="1"/>
    <col min="3836" max="3836" width="11.44140625" customWidth="1"/>
    <col min="3837" max="3837" width="12.88671875" customWidth="1"/>
    <col min="3838" max="3838" width="15.44140625" customWidth="1"/>
    <col min="3839" max="3839" width="19.44140625" customWidth="1"/>
    <col min="3840" max="3840" width="13.88671875" customWidth="1"/>
    <col min="4088" max="4088" width="3.44140625" customWidth="1"/>
    <col min="4089" max="4089" width="7" customWidth="1"/>
    <col min="4090" max="4090" width="9.88671875" customWidth="1"/>
    <col min="4091" max="4091" width="64.109375" customWidth="1"/>
    <col min="4092" max="4092" width="11.44140625" customWidth="1"/>
    <col min="4093" max="4093" width="12.88671875" customWidth="1"/>
    <col min="4094" max="4094" width="15.44140625" customWidth="1"/>
    <col min="4095" max="4095" width="19.44140625" customWidth="1"/>
    <col min="4096" max="4096" width="13.88671875" customWidth="1"/>
    <col min="4344" max="4344" width="3.44140625" customWidth="1"/>
    <col min="4345" max="4345" width="7" customWidth="1"/>
    <col min="4346" max="4346" width="9.88671875" customWidth="1"/>
    <col min="4347" max="4347" width="64.109375" customWidth="1"/>
    <col min="4348" max="4348" width="11.44140625" customWidth="1"/>
    <col min="4349" max="4349" width="12.88671875" customWidth="1"/>
    <col min="4350" max="4350" width="15.44140625" customWidth="1"/>
    <col min="4351" max="4351" width="19.44140625" customWidth="1"/>
    <col min="4352" max="4352" width="13.88671875" customWidth="1"/>
    <col min="4600" max="4600" width="3.44140625" customWidth="1"/>
    <col min="4601" max="4601" width="7" customWidth="1"/>
    <col min="4602" max="4602" width="9.88671875" customWidth="1"/>
    <col min="4603" max="4603" width="64.109375" customWidth="1"/>
    <col min="4604" max="4604" width="11.44140625" customWidth="1"/>
    <col min="4605" max="4605" width="12.88671875" customWidth="1"/>
    <col min="4606" max="4606" width="15.44140625" customWidth="1"/>
    <col min="4607" max="4607" width="19.44140625" customWidth="1"/>
    <col min="4608" max="4608" width="13.88671875" customWidth="1"/>
    <col min="4856" max="4856" width="3.44140625" customWidth="1"/>
    <col min="4857" max="4857" width="7" customWidth="1"/>
    <col min="4858" max="4858" width="9.88671875" customWidth="1"/>
    <col min="4859" max="4859" width="64.109375" customWidth="1"/>
    <col min="4860" max="4860" width="11.44140625" customWidth="1"/>
    <col min="4861" max="4861" width="12.88671875" customWidth="1"/>
    <col min="4862" max="4862" width="15.44140625" customWidth="1"/>
    <col min="4863" max="4863" width="19.44140625" customWidth="1"/>
    <col min="4864" max="4864" width="13.88671875" customWidth="1"/>
    <col min="5112" max="5112" width="3.44140625" customWidth="1"/>
    <col min="5113" max="5113" width="7" customWidth="1"/>
    <col min="5114" max="5114" width="9.88671875" customWidth="1"/>
    <col min="5115" max="5115" width="64.109375" customWidth="1"/>
    <col min="5116" max="5116" width="11.44140625" customWidth="1"/>
    <col min="5117" max="5117" width="12.88671875" customWidth="1"/>
    <col min="5118" max="5118" width="15.44140625" customWidth="1"/>
    <col min="5119" max="5119" width="19.44140625" customWidth="1"/>
    <col min="5120" max="5120" width="13.88671875" customWidth="1"/>
    <col min="5368" max="5368" width="3.44140625" customWidth="1"/>
    <col min="5369" max="5369" width="7" customWidth="1"/>
    <col min="5370" max="5370" width="9.88671875" customWidth="1"/>
    <col min="5371" max="5371" width="64.109375" customWidth="1"/>
    <col min="5372" max="5372" width="11.44140625" customWidth="1"/>
    <col min="5373" max="5373" width="12.88671875" customWidth="1"/>
    <col min="5374" max="5374" width="15.44140625" customWidth="1"/>
    <col min="5375" max="5375" width="19.44140625" customWidth="1"/>
    <col min="5376" max="5376" width="13.88671875" customWidth="1"/>
    <col min="5624" max="5624" width="3.44140625" customWidth="1"/>
    <col min="5625" max="5625" width="7" customWidth="1"/>
    <col min="5626" max="5626" width="9.88671875" customWidth="1"/>
    <col min="5627" max="5627" width="64.109375" customWidth="1"/>
    <col min="5628" max="5628" width="11.44140625" customWidth="1"/>
    <col min="5629" max="5629" width="12.88671875" customWidth="1"/>
    <col min="5630" max="5630" width="15.44140625" customWidth="1"/>
    <col min="5631" max="5631" width="19.44140625" customWidth="1"/>
    <col min="5632" max="5632" width="13.88671875" customWidth="1"/>
    <col min="5880" max="5880" width="3.44140625" customWidth="1"/>
    <col min="5881" max="5881" width="7" customWidth="1"/>
    <col min="5882" max="5882" width="9.88671875" customWidth="1"/>
    <col min="5883" max="5883" width="64.109375" customWidth="1"/>
    <col min="5884" max="5884" width="11.44140625" customWidth="1"/>
    <col min="5885" max="5885" width="12.88671875" customWidth="1"/>
    <col min="5886" max="5886" width="15.44140625" customWidth="1"/>
    <col min="5887" max="5887" width="19.44140625" customWidth="1"/>
    <col min="5888" max="5888" width="13.88671875" customWidth="1"/>
    <col min="6136" max="6136" width="3.44140625" customWidth="1"/>
    <col min="6137" max="6137" width="7" customWidth="1"/>
    <col min="6138" max="6138" width="9.88671875" customWidth="1"/>
    <col min="6139" max="6139" width="64.109375" customWidth="1"/>
    <col min="6140" max="6140" width="11.44140625" customWidth="1"/>
    <col min="6141" max="6141" width="12.88671875" customWidth="1"/>
    <col min="6142" max="6142" width="15.44140625" customWidth="1"/>
    <col min="6143" max="6143" width="19.44140625" customWidth="1"/>
    <col min="6144" max="6144" width="13.88671875" customWidth="1"/>
    <col min="6392" max="6392" width="3.44140625" customWidth="1"/>
    <col min="6393" max="6393" width="7" customWidth="1"/>
    <col min="6394" max="6394" width="9.88671875" customWidth="1"/>
    <col min="6395" max="6395" width="64.109375" customWidth="1"/>
    <col min="6396" max="6396" width="11.44140625" customWidth="1"/>
    <col min="6397" max="6397" width="12.88671875" customWidth="1"/>
    <col min="6398" max="6398" width="15.44140625" customWidth="1"/>
    <col min="6399" max="6399" width="19.44140625" customWidth="1"/>
    <col min="6400" max="6400" width="13.88671875" customWidth="1"/>
    <col min="6648" max="6648" width="3.44140625" customWidth="1"/>
    <col min="6649" max="6649" width="7" customWidth="1"/>
    <col min="6650" max="6650" width="9.88671875" customWidth="1"/>
    <col min="6651" max="6651" width="64.109375" customWidth="1"/>
    <col min="6652" max="6652" width="11.44140625" customWidth="1"/>
    <col min="6653" max="6653" width="12.88671875" customWidth="1"/>
    <col min="6654" max="6654" width="15.44140625" customWidth="1"/>
    <col min="6655" max="6655" width="19.44140625" customWidth="1"/>
    <col min="6656" max="6656" width="13.88671875" customWidth="1"/>
    <col min="6904" max="6904" width="3.44140625" customWidth="1"/>
    <col min="6905" max="6905" width="7" customWidth="1"/>
    <col min="6906" max="6906" width="9.88671875" customWidth="1"/>
    <col min="6907" max="6907" width="64.109375" customWidth="1"/>
    <col min="6908" max="6908" width="11.44140625" customWidth="1"/>
    <col min="6909" max="6909" width="12.88671875" customWidth="1"/>
    <col min="6910" max="6910" width="15.44140625" customWidth="1"/>
    <col min="6911" max="6911" width="19.44140625" customWidth="1"/>
    <col min="6912" max="6912" width="13.88671875" customWidth="1"/>
    <col min="7160" max="7160" width="3.44140625" customWidth="1"/>
    <col min="7161" max="7161" width="7" customWidth="1"/>
    <col min="7162" max="7162" width="9.88671875" customWidth="1"/>
    <col min="7163" max="7163" width="64.109375" customWidth="1"/>
    <col min="7164" max="7164" width="11.44140625" customWidth="1"/>
    <col min="7165" max="7165" width="12.88671875" customWidth="1"/>
    <col min="7166" max="7166" width="15.44140625" customWidth="1"/>
    <col min="7167" max="7167" width="19.44140625" customWidth="1"/>
    <col min="7168" max="7168" width="13.88671875" customWidth="1"/>
    <col min="7416" max="7416" width="3.44140625" customWidth="1"/>
    <col min="7417" max="7417" width="7" customWidth="1"/>
    <col min="7418" max="7418" width="9.88671875" customWidth="1"/>
    <col min="7419" max="7419" width="64.109375" customWidth="1"/>
    <col min="7420" max="7420" width="11.44140625" customWidth="1"/>
    <col min="7421" max="7421" width="12.88671875" customWidth="1"/>
    <col min="7422" max="7422" width="15.44140625" customWidth="1"/>
    <col min="7423" max="7423" width="19.44140625" customWidth="1"/>
    <col min="7424" max="7424" width="13.88671875" customWidth="1"/>
    <col min="7672" max="7672" width="3.44140625" customWidth="1"/>
    <col min="7673" max="7673" width="7" customWidth="1"/>
    <col min="7674" max="7674" width="9.88671875" customWidth="1"/>
    <col min="7675" max="7675" width="64.109375" customWidth="1"/>
    <col min="7676" max="7676" width="11.44140625" customWidth="1"/>
    <col min="7677" max="7677" width="12.88671875" customWidth="1"/>
    <col min="7678" max="7678" width="15.44140625" customWidth="1"/>
    <col min="7679" max="7679" width="19.44140625" customWidth="1"/>
    <col min="7680" max="7680" width="13.88671875" customWidth="1"/>
    <col min="7928" max="7928" width="3.44140625" customWidth="1"/>
    <col min="7929" max="7929" width="7" customWidth="1"/>
    <col min="7930" max="7930" width="9.88671875" customWidth="1"/>
    <col min="7931" max="7931" width="64.109375" customWidth="1"/>
    <col min="7932" max="7932" width="11.44140625" customWidth="1"/>
    <col min="7933" max="7933" width="12.88671875" customWidth="1"/>
    <col min="7934" max="7934" width="15.44140625" customWidth="1"/>
    <col min="7935" max="7935" width="19.44140625" customWidth="1"/>
    <col min="7936" max="7936" width="13.88671875" customWidth="1"/>
    <col min="8184" max="8184" width="3.44140625" customWidth="1"/>
    <col min="8185" max="8185" width="7" customWidth="1"/>
    <col min="8186" max="8186" width="9.88671875" customWidth="1"/>
    <col min="8187" max="8187" width="64.109375" customWidth="1"/>
    <col min="8188" max="8188" width="11.44140625" customWidth="1"/>
    <col min="8189" max="8189" width="12.88671875" customWidth="1"/>
    <col min="8190" max="8190" width="15.44140625" customWidth="1"/>
    <col min="8191" max="8191" width="19.44140625" customWidth="1"/>
    <col min="8192" max="8192" width="13.88671875" customWidth="1"/>
    <col min="8440" max="8440" width="3.44140625" customWidth="1"/>
    <col min="8441" max="8441" width="7" customWidth="1"/>
    <col min="8442" max="8442" width="9.88671875" customWidth="1"/>
    <col min="8443" max="8443" width="64.109375" customWidth="1"/>
    <col min="8444" max="8444" width="11.44140625" customWidth="1"/>
    <col min="8445" max="8445" width="12.88671875" customWidth="1"/>
    <col min="8446" max="8446" width="15.44140625" customWidth="1"/>
    <col min="8447" max="8447" width="19.44140625" customWidth="1"/>
    <col min="8448" max="8448" width="13.88671875" customWidth="1"/>
    <col min="8696" max="8696" width="3.44140625" customWidth="1"/>
    <col min="8697" max="8697" width="7" customWidth="1"/>
    <col min="8698" max="8698" width="9.88671875" customWidth="1"/>
    <col min="8699" max="8699" width="64.109375" customWidth="1"/>
    <col min="8700" max="8700" width="11.44140625" customWidth="1"/>
    <col min="8701" max="8701" width="12.88671875" customWidth="1"/>
    <col min="8702" max="8702" width="15.44140625" customWidth="1"/>
    <col min="8703" max="8703" width="19.44140625" customWidth="1"/>
    <col min="8704" max="8704" width="13.88671875" customWidth="1"/>
    <col min="8952" max="8952" width="3.44140625" customWidth="1"/>
    <col min="8953" max="8953" width="7" customWidth="1"/>
    <col min="8954" max="8954" width="9.88671875" customWidth="1"/>
    <col min="8955" max="8955" width="64.109375" customWidth="1"/>
    <col min="8956" max="8956" width="11.44140625" customWidth="1"/>
    <col min="8957" max="8957" width="12.88671875" customWidth="1"/>
    <col min="8958" max="8958" width="15.44140625" customWidth="1"/>
    <col min="8959" max="8959" width="19.44140625" customWidth="1"/>
    <col min="8960" max="8960" width="13.88671875" customWidth="1"/>
    <col min="9208" max="9208" width="3.44140625" customWidth="1"/>
    <col min="9209" max="9209" width="7" customWidth="1"/>
    <col min="9210" max="9210" width="9.88671875" customWidth="1"/>
    <col min="9211" max="9211" width="64.109375" customWidth="1"/>
    <col min="9212" max="9212" width="11.44140625" customWidth="1"/>
    <col min="9213" max="9213" width="12.88671875" customWidth="1"/>
    <col min="9214" max="9214" width="15.44140625" customWidth="1"/>
    <col min="9215" max="9215" width="19.44140625" customWidth="1"/>
    <col min="9216" max="9216" width="13.88671875" customWidth="1"/>
    <col min="9464" max="9464" width="3.44140625" customWidth="1"/>
    <col min="9465" max="9465" width="7" customWidth="1"/>
    <col min="9466" max="9466" width="9.88671875" customWidth="1"/>
    <col min="9467" max="9467" width="64.109375" customWidth="1"/>
    <col min="9468" max="9468" width="11.44140625" customWidth="1"/>
    <col min="9469" max="9469" width="12.88671875" customWidth="1"/>
    <col min="9470" max="9470" width="15.44140625" customWidth="1"/>
    <col min="9471" max="9471" width="19.44140625" customWidth="1"/>
    <col min="9472" max="9472" width="13.88671875" customWidth="1"/>
    <col min="9720" max="9720" width="3.44140625" customWidth="1"/>
    <col min="9721" max="9721" width="7" customWidth="1"/>
    <col min="9722" max="9722" width="9.88671875" customWidth="1"/>
    <col min="9723" max="9723" width="64.109375" customWidth="1"/>
    <col min="9724" max="9724" width="11.44140625" customWidth="1"/>
    <col min="9725" max="9725" width="12.88671875" customWidth="1"/>
    <col min="9726" max="9726" width="15.44140625" customWidth="1"/>
    <col min="9727" max="9727" width="19.44140625" customWidth="1"/>
    <col min="9728" max="9728" width="13.88671875" customWidth="1"/>
    <col min="9976" max="9976" width="3.44140625" customWidth="1"/>
    <col min="9977" max="9977" width="7" customWidth="1"/>
    <col min="9978" max="9978" width="9.88671875" customWidth="1"/>
    <col min="9979" max="9979" width="64.109375" customWidth="1"/>
    <col min="9980" max="9980" width="11.44140625" customWidth="1"/>
    <col min="9981" max="9981" width="12.88671875" customWidth="1"/>
    <col min="9982" max="9982" width="15.44140625" customWidth="1"/>
    <col min="9983" max="9983" width="19.44140625" customWidth="1"/>
    <col min="9984" max="9984" width="13.88671875" customWidth="1"/>
    <col min="10232" max="10232" width="3.44140625" customWidth="1"/>
    <col min="10233" max="10233" width="7" customWidth="1"/>
    <col min="10234" max="10234" width="9.88671875" customWidth="1"/>
    <col min="10235" max="10235" width="64.109375" customWidth="1"/>
    <col min="10236" max="10236" width="11.44140625" customWidth="1"/>
    <col min="10237" max="10237" width="12.88671875" customWidth="1"/>
    <col min="10238" max="10238" width="15.44140625" customWidth="1"/>
    <col min="10239" max="10239" width="19.44140625" customWidth="1"/>
    <col min="10240" max="10240" width="13.88671875" customWidth="1"/>
    <col min="10488" max="10488" width="3.44140625" customWidth="1"/>
    <col min="10489" max="10489" width="7" customWidth="1"/>
    <col min="10490" max="10490" width="9.88671875" customWidth="1"/>
    <col min="10491" max="10491" width="64.109375" customWidth="1"/>
    <col min="10492" max="10492" width="11.44140625" customWidth="1"/>
    <col min="10493" max="10493" width="12.88671875" customWidth="1"/>
    <col min="10494" max="10494" width="15.44140625" customWidth="1"/>
    <col min="10495" max="10495" width="19.44140625" customWidth="1"/>
    <col min="10496" max="10496" width="13.88671875" customWidth="1"/>
    <col min="10744" max="10744" width="3.44140625" customWidth="1"/>
    <col min="10745" max="10745" width="7" customWidth="1"/>
    <col min="10746" max="10746" width="9.88671875" customWidth="1"/>
    <col min="10747" max="10747" width="64.109375" customWidth="1"/>
    <col min="10748" max="10748" width="11.44140625" customWidth="1"/>
    <col min="10749" max="10749" width="12.88671875" customWidth="1"/>
    <col min="10750" max="10750" width="15.44140625" customWidth="1"/>
    <col min="10751" max="10751" width="19.44140625" customWidth="1"/>
    <col min="10752" max="10752" width="13.88671875" customWidth="1"/>
    <col min="11000" max="11000" width="3.44140625" customWidth="1"/>
    <col min="11001" max="11001" width="7" customWidth="1"/>
    <col min="11002" max="11002" width="9.88671875" customWidth="1"/>
    <col min="11003" max="11003" width="64.109375" customWidth="1"/>
    <col min="11004" max="11004" width="11.44140625" customWidth="1"/>
    <col min="11005" max="11005" width="12.88671875" customWidth="1"/>
    <col min="11006" max="11006" width="15.44140625" customWidth="1"/>
    <col min="11007" max="11007" width="19.44140625" customWidth="1"/>
    <col min="11008" max="11008" width="13.88671875" customWidth="1"/>
    <col min="11256" max="11256" width="3.44140625" customWidth="1"/>
    <col min="11257" max="11257" width="7" customWidth="1"/>
    <col min="11258" max="11258" width="9.88671875" customWidth="1"/>
    <col min="11259" max="11259" width="64.109375" customWidth="1"/>
    <col min="11260" max="11260" width="11.44140625" customWidth="1"/>
    <col min="11261" max="11261" width="12.88671875" customWidth="1"/>
    <col min="11262" max="11262" width="15.44140625" customWidth="1"/>
    <col min="11263" max="11263" width="19.44140625" customWidth="1"/>
    <col min="11264" max="11264" width="13.88671875" customWidth="1"/>
    <col min="11512" max="11512" width="3.44140625" customWidth="1"/>
    <col min="11513" max="11513" width="7" customWidth="1"/>
    <col min="11514" max="11514" width="9.88671875" customWidth="1"/>
    <col min="11515" max="11515" width="64.109375" customWidth="1"/>
    <col min="11516" max="11516" width="11.44140625" customWidth="1"/>
    <col min="11517" max="11517" width="12.88671875" customWidth="1"/>
    <col min="11518" max="11518" width="15.44140625" customWidth="1"/>
    <col min="11519" max="11519" width="19.44140625" customWidth="1"/>
    <col min="11520" max="11520" width="13.88671875" customWidth="1"/>
    <col min="11768" max="11768" width="3.44140625" customWidth="1"/>
    <col min="11769" max="11769" width="7" customWidth="1"/>
    <col min="11770" max="11770" width="9.88671875" customWidth="1"/>
    <col min="11771" max="11771" width="64.109375" customWidth="1"/>
    <col min="11772" max="11772" width="11.44140625" customWidth="1"/>
    <col min="11773" max="11773" width="12.88671875" customWidth="1"/>
    <col min="11774" max="11774" width="15.44140625" customWidth="1"/>
    <col min="11775" max="11775" width="19.44140625" customWidth="1"/>
    <col min="11776" max="11776" width="13.88671875" customWidth="1"/>
    <col min="12024" max="12024" width="3.44140625" customWidth="1"/>
    <col min="12025" max="12025" width="7" customWidth="1"/>
    <col min="12026" max="12026" width="9.88671875" customWidth="1"/>
    <col min="12027" max="12027" width="64.109375" customWidth="1"/>
    <col min="12028" max="12028" width="11.44140625" customWidth="1"/>
    <col min="12029" max="12029" width="12.88671875" customWidth="1"/>
    <col min="12030" max="12030" width="15.44140625" customWidth="1"/>
    <col min="12031" max="12031" width="19.44140625" customWidth="1"/>
    <col min="12032" max="12032" width="13.88671875" customWidth="1"/>
    <col min="12280" max="12280" width="3.44140625" customWidth="1"/>
    <col min="12281" max="12281" width="7" customWidth="1"/>
    <col min="12282" max="12282" width="9.88671875" customWidth="1"/>
    <col min="12283" max="12283" width="64.109375" customWidth="1"/>
    <col min="12284" max="12284" width="11.44140625" customWidth="1"/>
    <col min="12285" max="12285" width="12.88671875" customWidth="1"/>
    <col min="12286" max="12286" width="15.44140625" customWidth="1"/>
    <col min="12287" max="12287" width="19.44140625" customWidth="1"/>
    <col min="12288" max="12288" width="13.88671875" customWidth="1"/>
    <col min="12536" max="12536" width="3.44140625" customWidth="1"/>
    <col min="12537" max="12537" width="7" customWidth="1"/>
    <col min="12538" max="12538" width="9.88671875" customWidth="1"/>
    <col min="12539" max="12539" width="64.109375" customWidth="1"/>
    <col min="12540" max="12540" width="11.44140625" customWidth="1"/>
    <col min="12541" max="12541" width="12.88671875" customWidth="1"/>
    <col min="12542" max="12542" width="15.44140625" customWidth="1"/>
    <col min="12543" max="12543" width="19.44140625" customWidth="1"/>
    <col min="12544" max="12544" width="13.88671875" customWidth="1"/>
    <col min="12792" max="12792" width="3.44140625" customWidth="1"/>
    <col min="12793" max="12793" width="7" customWidth="1"/>
    <col min="12794" max="12794" width="9.88671875" customWidth="1"/>
    <col min="12795" max="12795" width="64.109375" customWidth="1"/>
    <col min="12796" max="12796" width="11.44140625" customWidth="1"/>
    <col min="12797" max="12797" width="12.88671875" customWidth="1"/>
    <col min="12798" max="12798" width="15.44140625" customWidth="1"/>
    <col min="12799" max="12799" width="19.44140625" customWidth="1"/>
    <col min="12800" max="12800" width="13.88671875" customWidth="1"/>
    <col min="13048" max="13048" width="3.44140625" customWidth="1"/>
    <col min="13049" max="13049" width="7" customWidth="1"/>
    <col min="13050" max="13050" width="9.88671875" customWidth="1"/>
    <col min="13051" max="13051" width="64.109375" customWidth="1"/>
    <col min="13052" max="13052" width="11.44140625" customWidth="1"/>
    <col min="13053" max="13053" width="12.88671875" customWidth="1"/>
    <col min="13054" max="13054" width="15.44140625" customWidth="1"/>
    <col min="13055" max="13055" width="19.44140625" customWidth="1"/>
    <col min="13056" max="13056" width="13.88671875" customWidth="1"/>
    <col min="13304" max="13304" width="3.44140625" customWidth="1"/>
    <col min="13305" max="13305" width="7" customWidth="1"/>
    <col min="13306" max="13306" width="9.88671875" customWidth="1"/>
    <col min="13307" max="13307" width="64.109375" customWidth="1"/>
    <col min="13308" max="13308" width="11.44140625" customWidth="1"/>
    <col min="13309" max="13309" width="12.88671875" customWidth="1"/>
    <col min="13310" max="13310" width="15.44140625" customWidth="1"/>
    <col min="13311" max="13311" width="19.44140625" customWidth="1"/>
    <col min="13312" max="13312" width="13.88671875" customWidth="1"/>
    <col min="13560" max="13560" width="3.44140625" customWidth="1"/>
    <col min="13561" max="13561" width="7" customWidth="1"/>
    <col min="13562" max="13562" width="9.88671875" customWidth="1"/>
    <col min="13563" max="13563" width="64.109375" customWidth="1"/>
    <col min="13564" max="13564" width="11.44140625" customWidth="1"/>
    <col min="13565" max="13565" width="12.88671875" customWidth="1"/>
    <col min="13566" max="13566" width="15.44140625" customWidth="1"/>
    <col min="13567" max="13567" width="19.44140625" customWidth="1"/>
    <col min="13568" max="13568" width="13.88671875" customWidth="1"/>
    <col min="13816" max="13816" width="3.44140625" customWidth="1"/>
    <col min="13817" max="13817" width="7" customWidth="1"/>
    <col min="13818" max="13818" width="9.88671875" customWidth="1"/>
    <col min="13819" max="13819" width="64.109375" customWidth="1"/>
    <col min="13820" max="13820" width="11.44140625" customWidth="1"/>
    <col min="13821" max="13821" width="12.88671875" customWidth="1"/>
    <col min="13822" max="13822" width="15.44140625" customWidth="1"/>
    <col min="13823" max="13823" width="19.44140625" customWidth="1"/>
    <col min="13824" max="13824" width="13.88671875" customWidth="1"/>
    <col min="14072" max="14072" width="3.44140625" customWidth="1"/>
    <col min="14073" max="14073" width="7" customWidth="1"/>
    <col min="14074" max="14074" width="9.88671875" customWidth="1"/>
    <col min="14075" max="14075" width="64.109375" customWidth="1"/>
    <col min="14076" max="14076" width="11.44140625" customWidth="1"/>
    <col min="14077" max="14077" width="12.88671875" customWidth="1"/>
    <col min="14078" max="14078" width="15.44140625" customWidth="1"/>
    <col min="14079" max="14079" width="19.44140625" customWidth="1"/>
    <col min="14080" max="14080" width="13.88671875" customWidth="1"/>
    <col min="14328" max="14328" width="3.44140625" customWidth="1"/>
    <col min="14329" max="14329" width="7" customWidth="1"/>
    <col min="14330" max="14330" width="9.88671875" customWidth="1"/>
    <col min="14331" max="14331" width="64.109375" customWidth="1"/>
    <col min="14332" max="14332" width="11.44140625" customWidth="1"/>
    <col min="14333" max="14333" width="12.88671875" customWidth="1"/>
    <col min="14334" max="14334" width="15.44140625" customWidth="1"/>
    <col min="14335" max="14335" width="19.44140625" customWidth="1"/>
    <col min="14336" max="14336" width="13.88671875" customWidth="1"/>
    <col min="14584" max="14584" width="3.44140625" customWidth="1"/>
    <col min="14585" max="14585" width="7" customWidth="1"/>
    <col min="14586" max="14586" width="9.88671875" customWidth="1"/>
    <col min="14587" max="14587" width="64.109375" customWidth="1"/>
    <col min="14588" max="14588" width="11.44140625" customWidth="1"/>
    <col min="14589" max="14589" width="12.88671875" customWidth="1"/>
    <col min="14590" max="14590" width="15.44140625" customWidth="1"/>
    <col min="14591" max="14591" width="19.44140625" customWidth="1"/>
    <col min="14592" max="14592" width="13.88671875" customWidth="1"/>
    <col min="14840" max="14840" width="3.44140625" customWidth="1"/>
    <col min="14841" max="14841" width="7" customWidth="1"/>
    <col min="14842" max="14842" width="9.88671875" customWidth="1"/>
    <col min="14843" max="14843" width="64.109375" customWidth="1"/>
    <col min="14844" max="14844" width="11.44140625" customWidth="1"/>
    <col min="14845" max="14845" width="12.88671875" customWidth="1"/>
    <col min="14846" max="14846" width="15.44140625" customWidth="1"/>
    <col min="14847" max="14847" width="19.44140625" customWidth="1"/>
    <col min="14848" max="14848" width="13.88671875" customWidth="1"/>
    <col min="15096" max="15096" width="3.44140625" customWidth="1"/>
    <col min="15097" max="15097" width="7" customWidth="1"/>
    <col min="15098" max="15098" width="9.88671875" customWidth="1"/>
    <col min="15099" max="15099" width="64.109375" customWidth="1"/>
    <col min="15100" max="15100" width="11.44140625" customWidth="1"/>
    <col min="15101" max="15101" width="12.88671875" customWidth="1"/>
    <col min="15102" max="15102" width="15.44140625" customWidth="1"/>
    <col min="15103" max="15103" width="19.44140625" customWidth="1"/>
    <col min="15104" max="15104" width="13.88671875" customWidth="1"/>
    <col min="15352" max="15352" width="3.44140625" customWidth="1"/>
    <col min="15353" max="15353" width="7" customWidth="1"/>
    <col min="15354" max="15354" width="9.88671875" customWidth="1"/>
    <col min="15355" max="15355" width="64.109375" customWidth="1"/>
    <col min="15356" max="15356" width="11.44140625" customWidth="1"/>
    <col min="15357" max="15357" width="12.88671875" customWidth="1"/>
    <col min="15358" max="15358" width="15.44140625" customWidth="1"/>
    <col min="15359" max="15359" width="19.44140625" customWidth="1"/>
    <col min="15360" max="15360" width="13.88671875" customWidth="1"/>
    <col min="15608" max="15608" width="3.44140625" customWidth="1"/>
    <col min="15609" max="15609" width="7" customWidth="1"/>
    <col min="15610" max="15610" width="9.88671875" customWidth="1"/>
    <col min="15611" max="15611" width="64.109375" customWidth="1"/>
    <col min="15612" max="15612" width="11.44140625" customWidth="1"/>
    <col min="15613" max="15613" width="12.88671875" customWidth="1"/>
    <col min="15614" max="15614" width="15.44140625" customWidth="1"/>
    <col min="15615" max="15615" width="19.44140625" customWidth="1"/>
    <col min="15616" max="15616" width="13.88671875" customWidth="1"/>
    <col min="15864" max="15864" width="3.44140625" customWidth="1"/>
    <col min="15865" max="15865" width="7" customWidth="1"/>
    <col min="15866" max="15866" width="9.88671875" customWidth="1"/>
    <col min="15867" max="15867" width="64.109375" customWidth="1"/>
    <col min="15868" max="15868" width="11.44140625" customWidth="1"/>
    <col min="15869" max="15869" width="12.88671875" customWidth="1"/>
    <col min="15870" max="15870" width="15.44140625" customWidth="1"/>
    <col min="15871" max="15871" width="19.44140625" customWidth="1"/>
    <col min="15872" max="15872" width="13.88671875" customWidth="1"/>
    <col min="16120" max="16120" width="3.44140625" customWidth="1"/>
    <col min="16121" max="16121" width="7" customWidth="1"/>
    <col min="16122" max="16122" width="9.88671875" customWidth="1"/>
    <col min="16123" max="16123" width="64.109375" customWidth="1"/>
    <col min="16124" max="16124" width="11.44140625" customWidth="1"/>
    <col min="16125" max="16125" width="12.88671875" customWidth="1"/>
    <col min="16126" max="16126" width="15.44140625" customWidth="1"/>
    <col min="16127" max="16127" width="19.44140625" customWidth="1"/>
    <col min="16128" max="16128" width="13.88671875" customWidth="1"/>
  </cols>
  <sheetData>
    <row r="1" spans="1:8" ht="84.75" customHeight="1" thickBot="1">
      <c r="B1" s="389" t="s">
        <v>223</v>
      </c>
      <c r="C1" s="390"/>
      <c r="D1" s="390"/>
      <c r="E1" s="390"/>
      <c r="F1" s="390"/>
      <c r="G1" s="390"/>
      <c r="H1" s="391"/>
    </row>
    <row r="2" spans="1:8" ht="16.8" thickBot="1">
      <c r="B2" s="444" t="s">
        <v>0</v>
      </c>
      <c r="C2" s="445"/>
      <c r="D2" s="445"/>
      <c r="E2" s="445"/>
      <c r="F2" s="445"/>
      <c r="G2" s="445"/>
      <c r="H2" s="446"/>
    </row>
    <row r="3" spans="1:8" ht="19.2" customHeight="1" thickBot="1">
      <c r="B3" s="447" t="s">
        <v>144</v>
      </c>
      <c r="C3" s="448"/>
      <c r="D3" s="448"/>
      <c r="E3" s="448"/>
      <c r="F3" s="448"/>
      <c r="G3" s="448"/>
      <c r="H3" s="449"/>
    </row>
    <row r="4" spans="1:8" ht="24" customHeight="1" thickBot="1">
      <c r="B4" s="34"/>
      <c r="C4" s="35"/>
      <c r="D4" s="398" t="s">
        <v>1</v>
      </c>
      <c r="E4" s="398"/>
      <c r="F4" s="398"/>
      <c r="G4" s="398"/>
      <c r="H4" s="399"/>
    </row>
    <row r="5" spans="1:8" ht="43.2" customHeight="1">
      <c r="A5" s="3"/>
      <c r="B5" s="36"/>
      <c r="C5" s="37" t="s">
        <v>2</v>
      </c>
      <c r="D5" s="400" t="s">
        <v>3</v>
      </c>
      <c r="E5" s="401"/>
      <c r="F5" s="401"/>
      <c r="G5" s="401"/>
      <c r="H5" s="402"/>
    </row>
    <row r="6" spans="1:8" ht="134.25" customHeight="1">
      <c r="A6" s="3"/>
      <c r="B6" s="38"/>
      <c r="C6" s="14" t="s">
        <v>4</v>
      </c>
      <c r="D6" s="387" t="s">
        <v>5</v>
      </c>
      <c r="E6" s="387"/>
      <c r="F6" s="387"/>
      <c r="G6" s="387"/>
      <c r="H6" s="388"/>
    </row>
    <row r="7" spans="1:8" ht="81" customHeight="1">
      <c r="A7" s="3"/>
      <c r="B7" s="91"/>
      <c r="C7" s="14" t="s">
        <v>6</v>
      </c>
      <c r="D7" s="387" t="s">
        <v>7</v>
      </c>
      <c r="E7" s="387"/>
      <c r="F7" s="387"/>
      <c r="G7" s="387"/>
      <c r="H7" s="388"/>
    </row>
    <row r="8" spans="1:8" ht="76.95" customHeight="1">
      <c r="A8" s="3"/>
      <c r="B8" s="91"/>
      <c r="C8" s="14" t="s">
        <v>8</v>
      </c>
      <c r="D8" s="387" t="s">
        <v>64</v>
      </c>
      <c r="E8" s="387"/>
      <c r="F8" s="387"/>
      <c r="G8" s="387"/>
      <c r="H8" s="388"/>
    </row>
    <row r="9" spans="1:8" ht="134.25" customHeight="1">
      <c r="A9" s="3"/>
      <c r="B9" s="91"/>
      <c r="C9" s="14" t="s">
        <v>9</v>
      </c>
      <c r="D9" s="387" t="s">
        <v>53</v>
      </c>
      <c r="E9" s="387"/>
      <c r="F9" s="387"/>
      <c r="G9" s="387"/>
      <c r="H9" s="388"/>
    </row>
    <row r="10" spans="1:8" ht="74.25" customHeight="1">
      <c r="A10" s="3"/>
      <c r="B10" s="91"/>
      <c r="C10" s="14" t="s">
        <v>10</v>
      </c>
      <c r="D10" s="387" t="s">
        <v>54</v>
      </c>
      <c r="E10" s="387"/>
      <c r="F10" s="387"/>
      <c r="G10" s="387"/>
      <c r="H10" s="388"/>
    </row>
    <row r="11" spans="1:8" ht="45" customHeight="1">
      <c r="A11" s="3"/>
      <c r="B11" s="91"/>
      <c r="C11" s="14" t="s">
        <v>11</v>
      </c>
      <c r="D11" s="387" t="s">
        <v>12</v>
      </c>
      <c r="E11" s="387"/>
      <c r="F11" s="387"/>
      <c r="G11" s="387"/>
      <c r="H11" s="388"/>
    </row>
    <row r="12" spans="1:8" ht="133.19999999999999" customHeight="1">
      <c r="A12" s="3"/>
      <c r="B12" s="91"/>
      <c r="C12" s="14" t="s">
        <v>13</v>
      </c>
      <c r="D12" s="387" t="s">
        <v>71</v>
      </c>
      <c r="E12" s="387"/>
      <c r="F12" s="387"/>
      <c r="G12" s="387"/>
      <c r="H12" s="388"/>
    </row>
    <row r="13" spans="1:8" ht="62.25" customHeight="1">
      <c r="A13" s="3"/>
      <c r="B13" s="91"/>
      <c r="C13" s="33" t="s">
        <v>14</v>
      </c>
      <c r="D13" s="387" t="s">
        <v>15</v>
      </c>
      <c r="E13" s="387"/>
      <c r="F13" s="387"/>
      <c r="G13" s="387"/>
      <c r="H13" s="388"/>
    </row>
    <row r="14" spans="1:8" ht="138.75" customHeight="1">
      <c r="A14" s="3"/>
      <c r="B14" s="91"/>
      <c r="C14" s="14" t="s">
        <v>16</v>
      </c>
      <c r="D14" s="406" t="s">
        <v>254</v>
      </c>
      <c r="E14" s="407"/>
      <c r="F14" s="407"/>
      <c r="G14" s="407"/>
      <c r="H14" s="408"/>
    </row>
    <row r="15" spans="1:8" ht="195.75" customHeight="1">
      <c r="A15" s="3"/>
      <c r="B15" s="91"/>
      <c r="C15" s="14" t="s">
        <v>17</v>
      </c>
      <c r="D15" s="387" t="s">
        <v>18</v>
      </c>
      <c r="E15" s="387"/>
      <c r="F15" s="387"/>
      <c r="G15" s="387"/>
      <c r="H15" s="388"/>
    </row>
    <row r="16" spans="1:8" ht="132" customHeight="1">
      <c r="A16" s="3"/>
      <c r="B16" s="91"/>
      <c r="C16" s="14" t="s">
        <v>19</v>
      </c>
      <c r="D16" s="387" t="s">
        <v>20</v>
      </c>
      <c r="E16" s="387"/>
      <c r="F16" s="387"/>
      <c r="G16" s="387"/>
      <c r="H16" s="388"/>
    </row>
    <row r="17" spans="1:37" ht="97.2" customHeight="1">
      <c r="A17" s="3"/>
      <c r="B17" s="91"/>
      <c r="C17" s="14" t="s">
        <v>21</v>
      </c>
      <c r="D17" s="387" t="s">
        <v>22</v>
      </c>
      <c r="E17" s="387"/>
      <c r="F17" s="387"/>
      <c r="G17" s="387"/>
      <c r="H17" s="388"/>
    </row>
    <row r="18" spans="1:37" ht="86.25" customHeight="1">
      <c r="A18" s="3"/>
      <c r="B18" s="91"/>
      <c r="C18" s="14" t="s">
        <v>23</v>
      </c>
      <c r="D18" s="387" t="s">
        <v>134</v>
      </c>
      <c r="E18" s="387"/>
      <c r="F18" s="387"/>
      <c r="G18" s="387"/>
      <c r="H18" s="388"/>
    </row>
    <row r="19" spans="1:37" ht="57.6" customHeight="1" thickBot="1">
      <c r="A19" s="3"/>
      <c r="B19" s="39"/>
      <c r="C19" s="40" t="s">
        <v>24</v>
      </c>
      <c r="D19" s="409" t="s">
        <v>65</v>
      </c>
      <c r="E19" s="409"/>
      <c r="F19" s="409"/>
      <c r="G19" s="409"/>
      <c r="H19" s="410"/>
    </row>
    <row r="20" spans="1:37" ht="16.2" thickBot="1">
      <c r="B20" s="41"/>
      <c r="C20" s="41"/>
      <c r="D20" s="41"/>
      <c r="E20" s="115"/>
      <c r="F20" s="4"/>
      <c r="G20" s="41"/>
      <c r="H20" s="41"/>
    </row>
    <row r="21" spans="1:37" ht="48.6">
      <c r="B21" s="36" t="s">
        <v>80</v>
      </c>
      <c r="C21" s="42" t="s">
        <v>48</v>
      </c>
      <c r="D21" s="42" t="s">
        <v>25</v>
      </c>
      <c r="E21" s="42" t="s">
        <v>26</v>
      </c>
      <c r="F21" s="5" t="s">
        <v>27</v>
      </c>
      <c r="G21" s="43" t="s">
        <v>28</v>
      </c>
      <c r="H21" s="44" t="s">
        <v>29</v>
      </c>
    </row>
    <row r="22" spans="1:37" ht="16.8" thickBot="1">
      <c r="B22" s="45">
        <v>1</v>
      </c>
      <c r="C22" s="22">
        <v>2</v>
      </c>
      <c r="D22" s="22">
        <v>3</v>
      </c>
      <c r="E22" s="22">
        <v>4</v>
      </c>
      <c r="F22" s="22">
        <v>5</v>
      </c>
      <c r="G22" s="46">
        <v>6</v>
      </c>
      <c r="H22" s="47">
        <v>7</v>
      </c>
    </row>
    <row r="23" spans="1:37" ht="16.8" thickBot="1">
      <c r="B23" s="48"/>
      <c r="C23" s="49"/>
      <c r="D23" s="126" t="s">
        <v>30</v>
      </c>
      <c r="E23" s="116"/>
      <c r="F23" s="50"/>
      <c r="G23" s="31"/>
      <c r="H23" s="32"/>
    </row>
    <row r="24" spans="1:37" ht="31.95" customHeight="1">
      <c r="B24" s="13">
        <v>1</v>
      </c>
      <c r="C24" s="92" t="s">
        <v>72</v>
      </c>
      <c r="D24" s="51" t="s">
        <v>31</v>
      </c>
      <c r="E24" s="164" t="s">
        <v>32</v>
      </c>
      <c r="F24" s="28">
        <v>1</v>
      </c>
      <c r="G24" s="28">
        <v>0</v>
      </c>
      <c r="H24" s="217">
        <f>F24*G24</f>
        <v>0</v>
      </c>
    </row>
    <row r="25" spans="1:37" ht="36" customHeight="1">
      <c r="B25" s="87">
        <v>2</v>
      </c>
      <c r="C25" s="90" t="s">
        <v>132</v>
      </c>
      <c r="D25" s="88" t="s">
        <v>33</v>
      </c>
      <c r="E25" s="145" t="s">
        <v>32</v>
      </c>
      <c r="F25" s="89">
        <v>1</v>
      </c>
      <c r="G25" s="89">
        <v>0</v>
      </c>
      <c r="H25" s="218">
        <f t="shared" ref="H25:H29" si="0">F25*G25</f>
        <v>0</v>
      </c>
    </row>
    <row r="26" spans="1:37" ht="22.5" customHeight="1">
      <c r="B26" s="87">
        <v>3</v>
      </c>
      <c r="C26" s="90" t="s">
        <v>73</v>
      </c>
      <c r="D26" s="53" t="s">
        <v>34</v>
      </c>
      <c r="E26" s="145" t="s">
        <v>32</v>
      </c>
      <c r="F26" s="89">
        <v>1</v>
      </c>
      <c r="G26" s="89">
        <v>0</v>
      </c>
      <c r="H26" s="218">
        <f t="shared" si="0"/>
        <v>0</v>
      </c>
    </row>
    <row r="27" spans="1:37" ht="36" customHeight="1">
      <c r="B27" s="87">
        <v>4</v>
      </c>
      <c r="C27" s="90" t="s">
        <v>74</v>
      </c>
      <c r="D27" s="53" t="s">
        <v>50</v>
      </c>
      <c r="E27" s="145" t="s">
        <v>32</v>
      </c>
      <c r="F27" s="89">
        <v>1</v>
      </c>
      <c r="G27" s="89">
        <v>0</v>
      </c>
      <c r="H27" s="218">
        <f t="shared" si="0"/>
        <v>0</v>
      </c>
    </row>
    <row r="28" spans="1:37" ht="57.6" customHeight="1">
      <c r="B28" s="87">
        <v>5</v>
      </c>
      <c r="C28" s="90" t="s">
        <v>75</v>
      </c>
      <c r="D28" s="53" t="s">
        <v>52</v>
      </c>
      <c r="E28" s="145" t="s">
        <v>32</v>
      </c>
      <c r="F28" s="89">
        <v>1</v>
      </c>
      <c r="G28" s="89">
        <v>0</v>
      </c>
      <c r="H28" s="218">
        <f t="shared" si="0"/>
        <v>0</v>
      </c>
    </row>
    <row r="29" spans="1:37" ht="36.75" customHeight="1" thickBot="1">
      <c r="B29" s="26">
        <v>6</v>
      </c>
      <c r="C29" s="162" t="s">
        <v>130</v>
      </c>
      <c r="D29" s="56" t="s">
        <v>66</v>
      </c>
      <c r="E29" s="161" t="s">
        <v>32</v>
      </c>
      <c r="F29" s="23">
        <v>1</v>
      </c>
      <c r="G29" s="23">
        <v>0</v>
      </c>
      <c r="H29" s="219">
        <f t="shared" si="0"/>
        <v>0</v>
      </c>
    </row>
    <row r="30" spans="1:37" ht="20.25" customHeight="1" thickBot="1">
      <c r="B30" s="58"/>
      <c r="C30" s="59"/>
      <c r="D30" s="420" t="s">
        <v>49</v>
      </c>
      <c r="E30" s="420"/>
      <c r="F30" s="420"/>
      <c r="G30" s="421"/>
      <c r="H30" s="259">
        <f>SUM(H24:H29)</f>
        <v>0</v>
      </c>
    </row>
    <row r="31" spans="1:37" s="7" customFormat="1" ht="16.8" thickBot="1">
      <c r="A31" s="6"/>
      <c r="B31" s="9"/>
      <c r="C31" s="10"/>
      <c r="D31" s="126" t="s">
        <v>35</v>
      </c>
      <c r="E31" s="119"/>
      <c r="F31" s="11"/>
      <c r="G31" s="11"/>
      <c r="H31" s="30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7" s="7" customFormat="1" ht="18" customHeight="1">
      <c r="A32" s="6"/>
      <c r="B32" s="13">
        <v>7</v>
      </c>
      <c r="C32" s="92" t="s">
        <v>58</v>
      </c>
      <c r="D32" s="61" t="s">
        <v>127</v>
      </c>
      <c r="E32" s="164" t="s">
        <v>83</v>
      </c>
      <c r="F32" s="28">
        <v>0.1186</v>
      </c>
      <c r="G32" s="28">
        <v>0</v>
      </c>
      <c r="H32" s="217">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23.25" customHeight="1">
      <c r="A33" s="6"/>
      <c r="B33" s="87">
        <v>8</v>
      </c>
      <c r="C33" s="90" t="s">
        <v>126</v>
      </c>
      <c r="D33" s="8" t="s">
        <v>125</v>
      </c>
      <c r="E33" s="145" t="s">
        <v>83</v>
      </c>
      <c r="F33" s="89">
        <v>0.12</v>
      </c>
      <c r="G33" s="89">
        <v>0</v>
      </c>
      <c r="H33" s="218">
        <f t="shared" ref="H33:H36" si="1">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7" s="6" customFormat="1" ht="53.25" customHeight="1">
      <c r="B34" s="87">
        <v>9</v>
      </c>
      <c r="C34" s="90" t="s">
        <v>59</v>
      </c>
      <c r="D34" s="8" t="s">
        <v>145</v>
      </c>
      <c r="E34" s="145" t="s">
        <v>36</v>
      </c>
      <c r="F34" s="89">
        <v>4.5</v>
      </c>
      <c r="G34" s="89">
        <v>0</v>
      </c>
      <c r="H34" s="218">
        <f t="shared" si="1"/>
        <v>0</v>
      </c>
    </row>
    <row r="35" spans="1:37" s="7" customFormat="1" ht="61.2" customHeight="1">
      <c r="A35" s="6"/>
      <c r="B35" s="87">
        <v>10</v>
      </c>
      <c r="C35" s="90" t="s">
        <v>59</v>
      </c>
      <c r="D35" s="8" t="s">
        <v>146</v>
      </c>
      <c r="E35" s="145" t="s">
        <v>36</v>
      </c>
      <c r="F35" s="89">
        <v>93</v>
      </c>
      <c r="G35" s="89">
        <v>0</v>
      </c>
      <c r="H35" s="154">
        <f t="shared" si="1"/>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7" s="7" customFormat="1" ht="38.25" customHeight="1" thickBot="1">
      <c r="A36" s="6"/>
      <c r="B36" s="240">
        <v>11</v>
      </c>
      <c r="C36" s="267" t="s">
        <v>122</v>
      </c>
      <c r="D36" s="194" t="s">
        <v>163</v>
      </c>
      <c r="E36" s="161" t="s">
        <v>36</v>
      </c>
      <c r="F36" s="23">
        <v>11.5</v>
      </c>
      <c r="G36" s="23">
        <v>0</v>
      </c>
      <c r="H36" s="219">
        <f t="shared" si="1"/>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19.95" customHeight="1" thickBot="1">
      <c r="A37" s="6"/>
      <c r="B37" s="419" t="s">
        <v>39</v>
      </c>
      <c r="C37" s="420"/>
      <c r="D37" s="420"/>
      <c r="E37" s="420"/>
      <c r="F37" s="420"/>
      <c r="G37" s="421"/>
      <c r="H37" s="259">
        <f>SUM(H32:H36)</f>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7" s="7" customFormat="1" ht="16.2" customHeight="1" thickBot="1">
      <c r="A38" s="6"/>
      <c r="B38" s="20"/>
      <c r="C38" s="20"/>
      <c r="D38" s="126" t="s">
        <v>40</v>
      </c>
      <c r="E38" s="120"/>
      <c r="F38" s="21"/>
      <c r="G38" s="21"/>
      <c r="H38" s="29"/>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7" s="25" customFormat="1" ht="77.400000000000006" customHeight="1">
      <c r="A39" s="24"/>
      <c r="B39" s="13">
        <v>12</v>
      </c>
      <c r="C39" s="92" t="s">
        <v>60</v>
      </c>
      <c r="D39" s="192" t="s">
        <v>117</v>
      </c>
      <c r="E39" s="193" t="s">
        <v>38</v>
      </c>
      <c r="F39" s="28">
        <v>218</v>
      </c>
      <c r="G39" s="28">
        <v>0</v>
      </c>
      <c r="H39" s="275">
        <f>F39*G39</f>
        <v>0</v>
      </c>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1:37" s="7" customFormat="1" ht="15.6">
      <c r="A40" s="6"/>
      <c r="B40" s="87">
        <v>13</v>
      </c>
      <c r="C40" s="90" t="s">
        <v>113</v>
      </c>
      <c r="D40" s="27" t="s">
        <v>112</v>
      </c>
      <c r="E40" s="157" t="s">
        <v>37</v>
      </c>
      <c r="F40" s="89">
        <v>477</v>
      </c>
      <c r="G40" s="89">
        <v>0</v>
      </c>
      <c r="H40" s="218">
        <f t="shared" ref="H40" si="2">F40*G40</f>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38.25" customHeight="1">
      <c r="A41" s="6"/>
      <c r="B41" s="87">
        <v>14</v>
      </c>
      <c r="C41" s="90" t="s">
        <v>236</v>
      </c>
      <c r="D41" s="27" t="s">
        <v>76</v>
      </c>
      <c r="E41" s="157" t="s">
        <v>37</v>
      </c>
      <c r="F41" s="89">
        <v>178</v>
      </c>
      <c r="G41" s="89">
        <v>0</v>
      </c>
      <c r="H41" s="218">
        <f>F41*G41</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ht="31.8" thickBot="1">
      <c r="B42" s="26">
        <v>15</v>
      </c>
      <c r="C42" s="162" t="s">
        <v>109</v>
      </c>
      <c r="D42" s="194" t="s">
        <v>108</v>
      </c>
      <c r="E42" s="195" t="s">
        <v>37</v>
      </c>
      <c r="F42" s="191">
        <v>60</v>
      </c>
      <c r="G42" s="23">
        <v>0</v>
      </c>
      <c r="H42" s="57">
        <f t="shared" ref="H42" si="3">F42*G42</f>
        <v>0</v>
      </c>
      <c r="AJ42" s="2"/>
      <c r="AK42" s="2"/>
    </row>
    <row r="43" spans="1:37" s="7" customFormat="1" ht="24" customHeight="1" thickBot="1">
      <c r="A43" s="6"/>
      <c r="B43" s="419" t="s">
        <v>41</v>
      </c>
      <c r="C43" s="420"/>
      <c r="D43" s="420"/>
      <c r="E43" s="420"/>
      <c r="F43" s="420"/>
      <c r="G43" s="421"/>
      <c r="H43" s="259">
        <f>SUM(H39:H42)</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7" s="7" customFormat="1" ht="16.95" customHeight="1" thickBot="1">
      <c r="A44" s="6"/>
      <c r="B44" s="62"/>
      <c r="C44" s="63"/>
      <c r="D44" s="126" t="s">
        <v>42</v>
      </c>
      <c r="E44" s="121"/>
      <c r="F44" s="15"/>
      <c r="G44" s="15"/>
      <c r="H44" s="14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7" ht="57.75" customHeight="1">
      <c r="A45" s="108"/>
      <c r="B45" s="304">
        <v>16</v>
      </c>
      <c r="C45" s="92" t="s">
        <v>62</v>
      </c>
      <c r="D45" s="61" t="s">
        <v>105</v>
      </c>
      <c r="E45" s="305" t="s">
        <v>38</v>
      </c>
      <c r="F45" s="95">
        <v>157</v>
      </c>
      <c r="G45" s="95">
        <v>0</v>
      </c>
      <c r="H45" s="264">
        <f t="shared" ref="H45:H49" si="4">(F45*G45)</f>
        <v>0</v>
      </c>
      <c r="I45"/>
      <c r="J45"/>
      <c r="K45"/>
      <c r="L45"/>
      <c r="M45"/>
      <c r="N45"/>
      <c r="O45"/>
      <c r="P45"/>
      <c r="Q45"/>
      <c r="R45"/>
      <c r="S45"/>
      <c r="T45"/>
      <c r="U45"/>
      <c r="V45"/>
      <c r="W45"/>
      <c r="X45"/>
      <c r="Y45"/>
      <c r="Z45"/>
      <c r="AA45"/>
      <c r="AB45"/>
      <c r="AC45"/>
      <c r="AD45"/>
      <c r="AE45"/>
      <c r="AF45"/>
      <c r="AG45"/>
      <c r="AH45"/>
      <c r="AI45"/>
    </row>
    <row r="46" spans="1:37" s="7" customFormat="1" ht="42.75" customHeight="1">
      <c r="A46" s="6"/>
      <c r="B46" s="87">
        <v>17</v>
      </c>
      <c r="C46" s="90" t="s">
        <v>63</v>
      </c>
      <c r="D46" s="8" t="s">
        <v>104</v>
      </c>
      <c r="E46" s="145" t="s">
        <v>37</v>
      </c>
      <c r="F46" s="96">
        <v>350</v>
      </c>
      <c r="G46" s="96">
        <v>0</v>
      </c>
      <c r="H46" s="261">
        <f t="shared" si="4"/>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ht="38.25" customHeight="1">
      <c r="A47" s="97"/>
      <c r="B47" s="87">
        <v>18</v>
      </c>
      <c r="C47" s="110" t="s">
        <v>103</v>
      </c>
      <c r="D47" s="111" t="s">
        <v>102</v>
      </c>
      <c r="E47" s="153" t="s">
        <v>36</v>
      </c>
      <c r="F47" s="96">
        <v>11.5</v>
      </c>
      <c r="G47" s="96">
        <v>0</v>
      </c>
      <c r="H47" s="261">
        <f t="shared" si="4"/>
        <v>0</v>
      </c>
      <c r="I47"/>
      <c r="J47"/>
      <c r="K47"/>
      <c r="L47"/>
      <c r="M47"/>
      <c r="N47"/>
      <c r="O47"/>
      <c r="P47"/>
      <c r="Q47"/>
      <c r="R47"/>
      <c r="S47"/>
      <c r="T47"/>
      <c r="U47"/>
      <c r="V47"/>
      <c r="W47"/>
      <c r="X47"/>
      <c r="Y47"/>
      <c r="Z47"/>
      <c r="AA47"/>
      <c r="AB47"/>
      <c r="AC47"/>
      <c r="AD47"/>
      <c r="AE47"/>
      <c r="AF47"/>
      <c r="AG47"/>
      <c r="AH47"/>
      <c r="AI47"/>
    </row>
    <row r="48" spans="1:37" s="7" customFormat="1" ht="40.5" customHeight="1">
      <c r="A48" s="6"/>
      <c r="B48" s="87">
        <v>19</v>
      </c>
      <c r="C48" s="90" t="s">
        <v>101</v>
      </c>
      <c r="D48" s="8" t="s">
        <v>169</v>
      </c>
      <c r="E48" s="145" t="s">
        <v>36</v>
      </c>
      <c r="F48" s="96">
        <v>118.5</v>
      </c>
      <c r="G48" s="96">
        <v>0</v>
      </c>
      <c r="H48" s="261">
        <f t="shared" si="4"/>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5" s="152" customFormat="1" ht="47.4" thickBot="1">
      <c r="B49" s="26">
        <v>20</v>
      </c>
      <c r="C49" s="229" t="s">
        <v>99</v>
      </c>
      <c r="D49" s="263" t="s">
        <v>98</v>
      </c>
      <c r="E49" s="231" t="s">
        <v>37</v>
      </c>
      <c r="F49" s="191">
        <v>350</v>
      </c>
      <c r="G49" s="191">
        <v>0</v>
      </c>
      <c r="H49" s="262">
        <f t="shared" si="4"/>
        <v>0</v>
      </c>
    </row>
    <row r="50" spans="1:35" s="7" customFormat="1" ht="16.2" customHeight="1" thickBot="1">
      <c r="A50" s="6"/>
      <c r="B50" s="416" t="s">
        <v>43</v>
      </c>
      <c r="C50" s="417"/>
      <c r="D50" s="417"/>
      <c r="E50" s="417"/>
      <c r="F50" s="417"/>
      <c r="G50" s="458"/>
      <c r="H50" s="289">
        <f>SUM(H45:H49)</f>
        <v>0</v>
      </c>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16.8" thickBot="1">
      <c r="A51" s="2"/>
      <c r="B51" s="143"/>
      <c r="C51" s="140"/>
      <c r="D51" s="141" t="s">
        <v>77</v>
      </c>
      <c r="E51" s="122"/>
      <c r="F51" s="140"/>
      <c r="G51" s="140"/>
      <c r="H51" s="139"/>
      <c r="I51"/>
      <c r="J51"/>
      <c r="K51"/>
      <c r="L51"/>
      <c r="M51"/>
      <c r="N51"/>
      <c r="O51"/>
      <c r="P51"/>
      <c r="Q51"/>
      <c r="R51"/>
      <c r="S51"/>
      <c r="T51"/>
      <c r="U51"/>
      <c r="V51"/>
      <c r="W51"/>
      <c r="X51"/>
      <c r="Y51"/>
      <c r="Z51"/>
      <c r="AA51"/>
      <c r="AB51"/>
      <c r="AC51"/>
      <c r="AD51"/>
      <c r="AE51"/>
      <c r="AF51"/>
      <c r="AG51"/>
      <c r="AH51"/>
      <c r="AI51"/>
    </row>
    <row r="52" spans="1:35" ht="16.8" thickBot="1">
      <c r="A52" s="2"/>
      <c r="B52" s="143"/>
      <c r="C52" s="142"/>
      <c r="D52" s="141" t="s">
        <v>213</v>
      </c>
      <c r="E52" s="196"/>
      <c r="F52" s="140"/>
      <c r="G52" s="140"/>
      <c r="H52" s="139"/>
      <c r="I52"/>
      <c r="J52"/>
      <c r="K52"/>
      <c r="L52"/>
      <c r="M52"/>
      <c r="N52"/>
      <c r="O52"/>
      <c r="P52"/>
      <c r="Q52"/>
      <c r="R52"/>
      <c r="S52"/>
      <c r="T52"/>
      <c r="U52"/>
      <c r="V52"/>
      <c r="W52"/>
      <c r="X52"/>
      <c r="Y52"/>
      <c r="Z52"/>
      <c r="AA52"/>
      <c r="AB52"/>
      <c r="AC52"/>
      <c r="AD52"/>
      <c r="AE52"/>
      <c r="AF52"/>
      <c r="AG52"/>
      <c r="AH52"/>
      <c r="AI52"/>
    </row>
    <row r="53" spans="1:35" ht="65.25" customHeight="1">
      <c r="A53" s="2"/>
      <c r="B53" s="138">
        <v>21</v>
      </c>
      <c r="C53" s="92" t="s">
        <v>89</v>
      </c>
      <c r="D53" s="61" t="s">
        <v>92</v>
      </c>
      <c r="E53" s="193" t="s">
        <v>51</v>
      </c>
      <c r="F53" s="95">
        <v>3</v>
      </c>
      <c r="G53" s="93">
        <v>0</v>
      </c>
      <c r="H53" s="52">
        <f t="shared" ref="H53:H56" si="5">(F53*G53)</f>
        <v>0</v>
      </c>
      <c r="I53"/>
      <c r="J53"/>
      <c r="K53"/>
      <c r="L53"/>
      <c r="M53"/>
      <c r="N53"/>
      <c r="O53"/>
      <c r="P53"/>
      <c r="Q53"/>
      <c r="R53"/>
      <c r="S53"/>
      <c r="T53"/>
      <c r="U53"/>
      <c r="V53"/>
      <c r="W53"/>
      <c r="X53"/>
      <c r="Y53"/>
      <c r="Z53"/>
      <c r="AA53"/>
      <c r="AB53"/>
      <c r="AC53"/>
      <c r="AD53"/>
      <c r="AE53"/>
      <c r="AF53"/>
      <c r="AG53"/>
      <c r="AH53"/>
      <c r="AI53"/>
    </row>
    <row r="54" spans="1:35" ht="46.8">
      <c r="A54" s="2"/>
      <c r="B54" s="91">
        <v>22</v>
      </c>
      <c r="C54" s="90" t="s">
        <v>89</v>
      </c>
      <c r="D54" s="8" t="s">
        <v>243</v>
      </c>
      <c r="E54" s="157" t="s">
        <v>51</v>
      </c>
      <c r="F54" s="96">
        <v>2</v>
      </c>
      <c r="G54" s="85">
        <v>0</v>
      </c>
      <c r="H54" s="54">
        <f t="shared" si="5"/>
        <v>0</v>
      </c>
      <c r="I54"/>
      <c r="J54"/>
      <c r="K54"/>
      <c r="L54"/>
      <c r="M54"/>
      <c r="N54"/>
      <c r="O54"/>
      <c r="P54"/>
      <c r="Q54"/>
      <c r="R54"/>
      <c r="S54"/>
      <c r="T54"/>
      <c r="U54"/>
      <c r="V54"/>
      <c r="W54"/>
      <c r="X54"/>
      <c r="Y54"/>
      <c r="Z54"/>
      <c r="AA54"/>
      <c r="AB54"/>
      <c r="AC54"/>
      <c r="AD54"/>
      <c r="AE54"/>
      <c r="AF54"/>
      <c r="AG54"/>
      <c r="AH54"/>
      <c r="AI54"/>
    </row>
    <row r="55" spans="1:35" ht="62.4">
      <c r="A55" s="2"/>
      <c r="B55" s="77">
        <v>23</v>
      </c>
      <c r="C55" s="90" t="s">
        <v>89</v>
      </c>
      <c r="D55" s="8" t="s">
        <v>70</v>
      </c>
      <c r="E55" s="157" t="s">
        <v>36</v>
      </c>
      <c r="F55" s="96">
        <v>19</v>
      </c>
      <c r="G55" s="85">
        <v>0</v>
      </c>
      <c r="H55" s="54">
        <f t="shared" si="5"/>
        <v>0</v>
      </c>
      <c r="I55"/>
      <c r="J55"/>
      <c r="K55"/>
      <c r="L55"/>
      <c r="M55"/>
      <c r="N55"/>
      <c r="O55"/>
      <c r="P55"/>
      <c r="Q55"/>
      <c r="R55"/>
      <c r="S55"/>
      <c r="T55"/>
      <c r="U55"/>
      <c r="V55"/>
      <c r="W55"/>
      <c r="X55"/>
      <c r="Y55"/>
      <c r="Z55"/>
      <c r="AA55"/>
      <c r="AB55"/>
      <c r="AC55"/>
      <c r="AD55"/>
      <c r="AE55"/>
      <c r="AF55"/>
      <c r="AG55"/>
      <c r="AH55"/>
      <c r="AI55"/>
    </row>
    <row r="56" spans="1:35" ht="47.4" thickBot="1">
      <c r="A56" s="2"/>
      <c r="B56" s="39">
        <v>24</v>
      </c>
      <c r="C56" s="162" t="s">
        <v>165</v>
      </c>
      <c r="D56" s="129" t="s">
        <v>244</v>
      </c>
      <c r="E56" s="195" t="s">
        <v>38</v>
      </c>
      <c r="F56" s="191">
        <v>0.4</v>
      </c>
      <c r="G56" s="94">
        <v>0</v>
      </c>
      <c r="H56" s="57">
        <f t="shared" si="5"/>
        <v>0</v>
      </c>
      <c r="I56"/>
      <c r="J56"/>
      <c r="K56"/>
      <c r="L56"/>
      <c r="M56"/>
      <c r="N56"/>
      <c r="O56"/>
      <c r="P56"/>
      <c r="Q56"/>
      <c r="R56"/>
      <c r="S56"/>
      <c r="T56"/>
      <c r="U56"/>
      <c r="V56"/>
      <c r="W56"/>
      <c r="X56"/>
      <c r="Y56"/>
      <c r="Z56"/>
      <c r="AA56"/>
      <c r="AB56"/>
      <c r="AC56"/>
      <c r="AD56"/>
      <c r="AE56"/>
      <c r="AF56"/>
      <c r="AG56"/>
      <c r="AH56"/>
      <c r="AI56"/>
    </row>
    <row r="57" spans="1:35" ht="16.8" thickBot="1">
      <c r="A57" s="2"/>
      <c r="B57" s="501"/>
      <c r="C57" s="502"/>
      <c r="D57" s="503" t="s">
        <v>214</v>
      </c>
      <c r="E57" s="504"/>
      <c r="F57" s="505"/>
      <c r="G57" s="506"/>
      <c r="H57" s="507"/>
      <c r="I57"/>
      <c r="J57"/>
      <c r="K57"/>
      <c r="L57"/>
      <c r="M57"/>
      <c r="N57"/>
      <c r="O57"/>
      <c r="P57"/>
      <c r="Q57"/>
      <c r="R57"/>
      <c r="S57"/>
      <c r="T57"/>
      <c r="U57"/>
      <c r="V57"/>
      <c r="W57"/>
      <c r="X57"/>
      <c r="Y57"/>
      <c r="Z57"/>
      <c r="AA57"/>
      <c r="AB57"/>
      <c r="AC57"/>
      <c r="AD57"/>
      <c r="AE57"/>
      <c r="AF57"/>
      <c r="AG57"/>
      <c r="AH57"/>
      <c r="AI57"/>
    </row>
    <row r="58" spans="1:35" ht="63" thickBot="1">
      <c r="A58" s="2"/>
      <c r="B58" s="352">
        <v>25</v>
      </c>
      <c r="C58" s="353" t="s">
        <v>166</v>
      </c>
      <c r="D58" s="354" t="s">
        <v>167</v>
      </c>
      <c r="E58" s="355" t="s">
        <v>37</v>
      </c>
      <c r="F58" s="384">
        <v>14.4</v>
      </c>
      <c r="G58" s="356">
        <v>0</v>
      </c>
      <c r="H58" s="357">
        <f>(F58*G58)</f>
        <v>0</v>
      </c>
      <c r="I58"/>
      <c r="J58"/>
      <c r="K58"/>
      <c r="L58"/>
      <c r="M58"/>
      <c r="N58"/>
      <c r="O58"/>
      <c r="P58"/>
      <c r="Q58"/>
      <c r="R58"/>
      <c r="S58"/>
      <c r="T58"/>
      <c r="U58"/>
      <c r="V58"/>
      <c r="W58"/>
      <c r="X58"/>
      <c r="Y58"/>
      <c r="Z58"/>
      <c r="AA58"/>
      <c r="AB58"/>
      <c r="AC58"/>
      <c r="AD58"/>
      <c r="AE58"/>
      <c r="AF58"/>
      <c r="AG58"/>
      <c r="AH58"/>
      <c r="AI58"/>
    </row>
    <row r="59" spans="1:35" ht="22.5" customHeight="1" thickBot="1">
      <c r="A59" s="2"/>
      <c r="B59" s="432" t="s">
        <v>78</v>
      </c>
      <c r="C59" s="433"/>
      <c r="D59" s="433"/>
      <c r="E59" s="433"/>
      <c r="F59" s="433"/>
      <c r="G59" s="434"/>
      <c r="H59" s="386">
        <f>SUM(H53:H58)</f>
        <v>0</v>
      </c>
      <c r="I59"/>
      <c r="J59"/>
      <c r="K59"/>
      <c r="L59"/>
      <c r="M59"/>
      <c r="N59"/>
      <c r="O59"/>
      <c r="P59"/>
      <c r="Q59"/>
      <c r="R59"/>
      <c r="S59"/>
      <c r="T59"/>
      <c r="U59"/>
      <c r="V59"/>
      <c r="W59"/>
      <c r="X59"/>
      <c r="Y59"/>
      <c r="Z59"/>
      <c r="AA59"/>
      <c r="AB59"/>
      <c r="AC59"/>
      <c r="AD59"/>
      <c r="AE59"/>
      <c r="AF59"/>
      <c r="AG59"/>
      <c r="AH59"/>
      <c r="AI59"/>
    </row>
    <row r="60" spans="1:35" ht="16.8" thickBot="1">
      <c r="E60" s="123"/>
    </row>
    <row r="61" spans="1:35" ht="37.950000000000003" customHeight="1" thickBot="1">
      <c r="A61" s="16"/>
      <c r="B61" s="48"/>
      <c r="C61" s="104"/>
      <c r="D61" s="422" t="s">
        <v>148</v>
      </c>
      <c r="E61" s="423"/>
      <c r="F61" s="423"/>
      <c r="G61" s="424"/>
      <c r="H61" s="105"/>
    </row>
    <row r="62" spans="1:35" ht="16.2">
      <c r="A62" s="16"/>
      <c r="B62" s="36"/>
      <c r="C62" s="37"/>
      <c r="D62" s="292" t="s">
        <v>44</v>
      </c>
      <c r="E62" s="293"/>
      <c r="F62" s="294"/>
      <c r="G62" s="292"/>
      <c r="H62" s="83">
        <f>H30</f>
        <v>0</v>
      </c>
    </row>
    <row r="63" spans="1:35" ht="16.2">
      <c r="A63" s="16"/>
      <c r="B63" s="38"/>
      <c r="C63" s="14"/>
      <c r="D63" s="295" t="s">
        <v>45</v>
      </c>
      <c r="E63" s="296"/>
      <c r="F63" s="297"/>
      <c r="G63" s="298"/>
      <c r="H63" s="84">
        <f>H37</f>
        <v>0</v>
      </c>
    </row>
    <row r="64" spans="1:35" s="2" customFormat="1" ht="16.2">
      <c r="A64" s="16"/>
      <c r="B64" s="71"/>
      <c r="C64" s="72"/>
      <c r="D64" s="295" t="s">
        <v>46</v>
      </c>
      <c r="E64" s="296"/>
      <c r="F64" s="297"/>
      <c r="G64" s="298"/>
      <c r="H64" s="84">
        <f>H43</f>
        <v>0</v>
      </c>
    </row>
    <row r="65" spans="1:37" s="2" customFormat="1" ht="16.2">
      <c r="A65" s="1"/>
      <c r="B65" s="17"/>
      <c r="C65" s="8"/>
      <c r="D65" s="299" t="s">
        <v>81</v>
      </c>
      <c r="E65" s="296"/>
      <c r="F65" s="300"/>
      <c r="G65" s="299"/>
      <c r="H65" s="84">
        <f>H50</f>
        <v>0</v>
      </c>
    </row>
    <row r="66" spans="1:37" s="2" customFormat="1" ht="33.75" customHeight="1" thickBot="1">
      <c r="A66" s="1"/>
      <c r="B66" s="130"/>
      <c r="C66" s="129"/>
      <c r="D66" s="301" t="s">
        <v>79</v>
      </c>
      <c r="E66" s="302"/>
      <c r="F66" s="301"/>
      <c r="G66" s="301"/>
      <c r="H66" s="127">
        <f>H59</f>
        <v>0</v>
      </c>
    </row>
    <row r="67" spans="1:37" s="2" customFormat="1" ht="16.8" thickBot="1">
      <c r="A67" s="1"/>
      <c r="B67" s="73"/>
      <c r="C67" s="73"/>
      <c r="D67" s="307"/>
      <c r="E67" s="308"/>
      <c r="F67" s="309"/>
      <c r="G67" s="310"/>
      <c r="H67" s="76"/>
      <c r="J67" s="332"/>
    </row>
    <row r="68" spans="1:37" ht="37.950000000000003" customHeight="1" thickBot="1">
      <c r="A68" s="16"/>
      <c r="B68" s="209"/>
      <c r="C68" s="210"/>
      <c r="D68" s="403" t="s">
        <v>224</v>
      </c>
      <c r="E68" s="404"/>
      <c r="F68" s="404"/>
      <c r="G68" s="405"/>
      <c r="H68" s="291">
        <f>SUM(H62:H66)</f>
        <v>0</v>
      </c>
      <c r="AJ68" s="2"/>
      <c r="AK68" s="2"/>
    </row>
    <row r="69" spans="1:37" ht="37.950000000000003" customHeight="1">
      <c r="A69" s="16"/>
      <c r="B69" s="35"/>
      <c r="C69" s="73"/>
      <c r="D69" s="268"/>
      <c r="E69" s="268"/>
      <c r="F69" s="268"/>
      <c r="G69" s="268"/>
      <c r="H69" s="306"/>
    </row>
    <row r="70" spans="1:37" ht="16.2">
      <c r="A70" s="97"/>
      <c r="B70" s="98"/>
      <c r="C70" s="98"/>
      <c r="D70" s="99" t="s">
        <v>67</v>
      </c>
      <c r="E70" s="98"/>
      <c r="F70" s="100"/>
      <c r="G70" s="101"/>
      <c r="H70" s="102"/>
      <c r="I70"/>
      <c r="J70"/>
      <c r="K70"/>
      <c r="L70"/>
      <c r="M70"/>
      <c r="N70"/>
      <c r="O70"/>
      <c r="P70"/>
      <c r="Q70"/>
      <c r="R70"/>
      <c r="S70"/>
      <c r="T70"/>
      <c r="U70"/>
      <c r="V70"/>
      <c r="W70"/>
      <c r="X70"/>
      <c r="Y70"/>
      <c r="Z70"/>
      <c r="AA70"/>
      <c r="AB70"/>
      <c r="AC70"/>
      <c r="AD70"/>
      <c r="AE70"/>
      <c r="AF70"/>
      <c r="AG70"/>
      <c r="AH70"/>
      <c r="AI70"/>
    </row>
    <row r="71" spans="1:37" ht="16.2">
      <c r="A71" s="97"/>
      <c r="B71" s="98"/>
      <c r="C71" s="98"/>
      <c r="D71" s="99" t="s">
        <v>68</v>
      </c>
      <c r="E71" s="98"/>
      <c r="F71" s="100"/>
      <c r="G71" s="101"/>
      <c r="H71" s="102"/>
      <c r="I71"/>
      <c r="J71"/>
      <c r="K71"/>
      <c r="L71"/>
      <c r="M71"/>
      <c r="N71"/>
      <c r="O71"/>
      <c r="P71"/>
      <c r="Q71"/>
      <c r="R71"/>
      <c r="S71"/>
      <c r="T71"/>
      <c r="U71"/>
      <c r="V71"/>
      <c r="W71"/>
      <c r="X71"/>
      <c r="Y71"/>
      <c r="Z71"/>
      <c r="AA71"/>
      <c r="AB71"/>
      <c r="AC71"/>
      <c r="AD71"/>
      <c r="AE71"/>
      <c r="AF71"/>
      <c r="AG71"/>
      <c r="AH71"/>
      <c r="AI71"/>
    </row>
    <row r="72" spans="1:37" ht="16.2">
      <c r="A72" s="97"/>
      <c r="B72" s="98"/>
      <c r="C72" s="98"/>
      <c r="D72" s="99" t="s">
        <v>69</v>
      </c>
      <c r="E72" s="98"/>
      <c r="F72" s="100"/>
      <c r="G72" s="101"/>
      <c r="H72" s="102"/>
      <c r="I72"/>
      <c r="J72"/>
      <c r="K72"/>
      <c r="L72"/>
      <c r="M72"/>
      <c r="N72"/>
      <c r="O72"/>
      <c r="P72"/>
      <c r="Q72"/>
      <c r="R72"/>
      <c r="S72"/>
      <c r="T72"/>
      <c r="U72"/>
      <c r="V72"/>
      <c r="W72"/>
      <c r="X72"/>
      <c r="Y72"/>
      <c r="Z72"/>
      <c r="AA72"/>
      <c r="AB72"/>
      <c r="AC72"/>
      <c r="AD72"/>
      <c r="AE72"/>
      <c r="AF72"/>
      <c r="AG72"/>
      <c r="AH72"/>
      <c r="AI72"/>
    </row>
    <row r="75" spans="1:37">
      <c r="H75" s="70">
        <f>SUM(H65)</f>
        <v>0</v>
      </c>
    </row>
  </sheetData>
  <mergeCells count="26">
    <mergeCell ref="D68:G68"/>
    <mergeCell ref="D61:G61"/>
    <mergeCell ref="D30:G30"/>
    <mergeCell ref="D19:H19"/>
    <mergeCell ref="B37:G37"/>
    <mergeCell ref="B43:G43"/>
    <mergeCell ref="B50:G50"/>
    <mergeCell ref="B59:G59"/>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honeticPr fontId="17" type="noConversion"/>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3" manualBreakCount="3">
    <brk id="19" max="7" man="1"/>
    <brk id="43" max="7" man="1"/>
    <brk id="50" max="7" man="1"/>
  </rowBreaks>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FD37-5334-4899-8FF1-2B1AA8E66144}">
  <sheetPr>
    <pageSetUpPr fitToPage="1"/>
  </sheetPr>
  <dimension ref="B1:J25"/>
  <sheetViews>
    <sheetView tabSelected="1" view="pageLayout" zoomScaleNormal="100" workbookViewId="0">
      <selection activeCell="J1" sqref="J1"/>
    </sheetView>
  </sheetViews>
  <sheetFormatPr defaultRowHeight="15.6"/>
  <cols>
    <col min="1" max="1" width="6.33203125" style="171" customWidth="1"/>
    <col min="2" max="6" width="9.109375" style="172"/>
    <col min="7" max="7" width="39.109375" style="172" customWidth="1"/>
    <col min="8" max="8" width="24.44140625" style="172" customWidth="1"/>
    <col min="9" max="9" width="27.88671875" style="171" customWidth="1"/>
    <col min="10" max="10" width="25.109375" style="171" customWidth="1"/>
    <col min="11" max="243" width="9.109375" style="171"/>
    <col min="244" max="244" width="6.33203125" style="171" customWidth="1"/>
    <col min="245" max="249" width="9.109375" style="171"/>
    <col min="250" max="250" width="20.88671875" style="171" customWidth="1"/>
    <col min="251" max="251" width="25" style="171" customWidth="1"/>
    <col min="252" max="256" width="9.109375" style="171"/>
    <col min="257" max="257" width="6.33203125" style="171" customWidth="1"/>
    <col min="258" max="262" width="9.109375" style="171"/>
    <col min="263" max="263" width="39.109375" style="171" customWidth="1"/>
    <col min="264" max="264" width="23" style="171" customWidth="1"/>
    <col min="265" max="265" width="27.88671875" style="171" customWidth="1"/>
    <col min="266" max="266" width="25.109375" style="171" customWidth="1"/>
    <col min="267" max="499" width="9.109375" style="171"/>
    <col min="500" max="500" width="6.33203125" style="171" customWidth="1"/>
    <col min="501" max="505" width="9.109375" style="171"/>
    <col min="506" max="506" width="20.88671875" style="171" customWidth="1"/>
    <col min="507" max="507" width="25" style="171" customWidth="1"/>
    <col min="508" max="512" width="9.109375" style="171"/>
    <col min="513" max="513" width="6.33203125" style="171" customWidth="1"/>
    <col min="514" max="518" width="9.109375" style="171"/>
    <col min="519" max="519" width="39.109375" style="171" customWidth="1"/>
    <col min="520" max="520" width="23" style="171" customWidth="1"/>
    <col min="521" max="521" width="27.88671875" style="171" customWidth="1"/>
    <col min="522" max="522" width="25.109375" style="171" customWidth="1"/>
    <col min="523" max="755" width="9.109375" style="171"/>
    <col min="756" max="756" width="6.33203125" style="171" customWidth="1"/>
    <col min="757" max="761" width="9.109375" style="171"/>
    <col min="762" max="762" width="20.88671875" style="171" customWidth="1"/>
    <col min="763" max="763" width="25" style="171" customWidth="1"/>
    <col min="764" max="768" width="9.109375" style="171"/>
    <col min="769" max="769" width="6.33203125" style="171" customWidth="1"/>
    <col min="770" max="774" width="9.109375" style="171"/>
    <col min="775" max="775" width="39.109375" style="171" customWidth="1"/>
    <col min="776" max="776" width="23" style="171" customWidth="1"/>
    <col min="777" max="777" width="27.88671875" style="171" customWidth="1"/>
    <col min="778" max="778" width="25.109375" style="171" customWidth="1"/>
    <col min="779" max="1011" width="9.109375" style="171"/>
    <col min="1012" max="1012" width="6.33203125" style="171" customWidth="1"/>
    <col min="1013" max="1017" width="9.109375" style="171"/>
    <col min="1018" max="1018" width="20.88671875" style="171" customWidth="1"/>
    <col min="1019" max="1019" width="25" style="171" customWidth="1"/>
    <col min="1020" max="1024" width="9.109375" style="171"/>
    <col min="1025" max="1025" width="6.33203125" style="171" customWidth="1"/>
    <col min="1026" max="1030" width="9.109375" style="171"/>
    <col min="1031" max="1031" width="39.109375" style="171" customWidth="1"/>
    <col min="1032" max="1032" width="23" style="171" customWidth="1"/>
    <col min="1033" max="1033" width="27.88671875" style="171" customWidth="1"/>
    <col min="1034" max="1034" width="25.109375" style="171" customWidth="1"/>
    <col min="1035" max="1267" width="9.109375" style="171"/>
    <col min="1268" max="1268" width="6.33203125" style="171" customWidth="1"/>
    <col min="1269" max="1273" width="9.109375" style="171"/>
    <col min="1274" max="1274" width="20.88671875" style="171" customWidth="1"/>
    <col min="1275" max="1275" width="25" style="171" customWidth="1"/>
    <col min="1276" max="1280" width="9.109375" style="171"/>
    <col min="1281" max="1281" width="6.33203125" style="171" customWidth="1"/>
    <col min="1282" max="1286" width="9.109375" style="171"/>
    <col min="1287" max="1287" width="39.109375" style="171" customWidth="1"/>
    <col min="1288" max="1288" width="23" style="171" customWidth="1"/>
    <col min="1289" max="1289" width="27.88671875" style="171" customWidth="1"/>
    <col min="1290" max="1290" width="25.109375" style="171" customWidth="1"/>
    <col min="1291" max="1523" width="9.109375" style="171"/>
    <col min="1524" max="1524" width="6.33203125" style="171" customWidth="1"/>
    <col min="1525" max="1529" width="9.109375" style="171"/>
    <col min="1530" max="1530" width="20.88671875" style="171" customWidth="1"/>
    <col min="1531" max="1531" width="25" style="171" customWidth="1"/>
    <col min="1532" max="1536" width="9.109375" style="171"/>
    <col min="1537" max="1537" width="6.33203125" style="171" customWidth="1"/>
    <col min="1538" max="1542" width="9.109375" style="171"/>
    <col min="1543" max="1543" width="39.109375" style="171" customWidth="1"/>
    <col min="1544" max="1544" width="23" style="171" customWidth="1"/>
    <col min="1545" max="1545" width="27.88671875" style="171" customWidth="1"/>
    <col min="1546" max="1546" width="25.109375" style="171" customWidth="1"/>
    <col min="1547" max="1779" width="9.109375" style="171"/>
    <col min="1780" max="1780" width="6.33203125" style="171" customWidth="1"/>
    <col min="1781" max="1785" width="9.109375" style="171"/>
    <col min="1786" max="1786" width="20.88671875" style="171" customWidth="1"/>
    <col min="1787" max="1787" width="25" style="171" customWidth="1"/>
    <col min="1788" max="1792" width="9.109375" style="171"/>
    <col min="1793" max="1793" width="6.33203125" style="171" customWidth="1"/>
    <col min="1794" max="1798" width="9.109375" style="171"/>
    <col min="1799" max="1799" width="39.109375" style="171" customWidth="1"/>
    <col min="1800" max="1800" width="23" style="171" customWidth="1"/>
    <col min="1801" max="1801" width="27.88671875" style="171" customWidth="1"/>
    <col min="1802" max="1802" width="25.109375" style="171" customWidth="1"/>
    <col min="1803" max="2035" width="9.109375" style="171"/>
    <col min="2036" max="2036" width="6.33203125" style="171" customWidth="1"/>
    <col min="2037" max="2041" width="9.109375" style="171"/>
    <col min="2042" max="2042" width="20.88671875" style="171" customWidth="1"/>
    <col min="2043" max="2043" width="25" style="171" customWidth="1"/>
    <col min="2044" max="2048" width="9.109375" style="171"/>
    <col min="2049" max="2049" width="6.33203125" style="171" customWidth="1"/>
    <col min="2050" max="2054" width="9.109375" style="171"/>
    <col min="2055" max="2055" width="39.109375" style="171" customWidth="1"/>
    <col min="2056" max="2056" width="23" style="171" customWidth="1"/>
    <col min="2057" max="2057" width="27.88671875" style="171" customWidth="1"/>
    <col min="2058" max="2058" width="25.109375" style="171" customWidth="1"/>
    <col min="2059" max="2291" width="9.109375" style="171"/>
    <col min="2292" max="2292" width="6.33203125" style="171" customWidth="1"/>
    <col min="2293" max="2297" width="9.109375" style="171"/>
    <col min="2298" max="2298" width="20.88671875" style="171" customWidth="1"/>
    <col min="2299" max="2299" width="25" style="171" customWidth="1"/>
    <col min="2300" max="2304" width="9.109375" style="171"/>
    <col min="2305" max="2305" width="6.33203125" style="171" customWidth="1"/>
    <col min="2306" max="2310" width="9.109375" style="171"/>
    <col min="2311" max="2311" width="39.109375" style="171" customWidth="1"/>
    <col min="2312" max="2312" width="23" style="171" customWidth="1"/>
    <col min="2313" max="2313" width="27.88671875" style="171" customWidth="1"/>
    <col min="2314" max="2314" width="25.109375" style="171" customWidth="1"/>
    <col min="2315" max="2547" width="9.109375" style="171"/>
    <col min="2548" max="2548" width="6.33203125" style="171" customWidth="1"/>
    <col min="2549" max="2553" width="9.109375" style="171"/>
    <col min="2554" max="2554" width="20.88671875" style="171" customWidth="1"/>
    <col min="2555" max="2555" width="25" style="171" customWidth="1"/>
    <col min="2556" max="2560" width="9.109375" style="171"/>
    <col min="2561" max="2561" width="6.33203125" style="171" customWidth="1"/>
    <col min="2562" max="2566" width="9.109375" style="171"/>
    <col min="2567" max="2567" width="39.109375" style="171" customWidth="1"/>
    <col min="2568" max="2568" width="23" style="171" customWidth="1"/>
    <col min="2569" max="2569" width="27.88671875" style="171" customWidth="1"/>
    <col min="2570" max="2570" width="25.109375" style="171" customWidth="1"/>
    <col min="2571" max="2803" width="9.109375" style="171"/>
    <col min="2804" max="2804" width="6.33203125" style="171" customWidth="1"/>
    <col min="2805" max="2809" width="9.109375" style="171"/>
    <col min="2810" max="2810" width="20.88671875" style="171" customWidth="1"/>
    <col min="2811" max="2811" width="25" style="171" customWidth="1"/>
    <col min="2812" max="2816" width="9.109375" style="171"/>
    <col min="2817" max="2817" width="6.33203125" style="171" customWidth="1"/>
    <col min="2818" max="2822" width="9.109375" style="171"/>
    <col min="2823" max="2823" width="39.109375" style="171" customWidth="1"/>
    <col min="2824" max="2824" width="23" style="171" customWidth="1"/>
    <col min="2825" max="2825" width="27.88671875" style="171" customWidth="1"/>
    <col min="2826" max="2826" width="25.109375" style="171" customWidth="1"/>
    <col min="2827" max="3059" width="9.109375" style="171"/>
    <col min="3060" max="3060" width="6.33203125" style="171" customWidth="1"/>
    <col min="3061" max="3065" width="9.109375" style="171"/>
    <col min="3066" max="3066" width="20.88671875" style="171" customWidth="1"/>
    <col min="3067" max="3067" width="25" style="171" customWidth="1"/>
    <col min="3068" max="3072" width="9.109375" style="171"/>
    <col min="3073" max="3073" width="6.33203125" style="171" customWidth="1"/>
    <col min="3074" max="3078" width="9.109375" style="171"/>
    <col min="3079" max="3079" width="39.109375" style="171" customWidth="1"/>
    <col min="3080" max="3080" width="23" style="171" customWidth="1"/>
    <col min="3081" max="3081" width="27.88671875" style="171" customWidth="1"/>
    <col min="3082" max="3082" width="25.109375" style="171" customWidth="1"/>
    <col min="3083" max="3315" width="9.109375" style="171"/>
    <col min="3316" max="3316" width="6.33203125" style="171" customWidth="1"/>
    <col min="3317" max="3321" width="9.109375" style="171"/>
    <col min="3322" max="3322" width="20.88671875" style="171" customWidth="1"/>
    <col min="3323" max="3323" width="25" style="171" customWidth="1"/>
    <col min="3324" max="3328" width="9.109375" style="171"/>
    <col min="3329" max="3329" width="6.33203125" style="171" customWidth="1"/>
    <col min="3330" max="3334" width="9.109375" style="171"/>
    <col min="3335" max="3335" width="39.109375" style="171" customWidth="1"/>
    <col min="3336" max="3336" width="23" style="171" customWidth="1"/>
    <col min="3337" max="3337" width="27.88671875" style="171" customWidth="1"/>
    <col min="3338" max="3338" width="25.109375" style="171" customWidth="1"/>
    <col min="3339" max="3571" width="9.109375" style="171"/>
    <col min="3572" max="3572" width="6.33203125" style="171" customWidth="1"/>
    <col min="3573" max="3577" width="9.109375" style="171"/>
    <col min="3578" max="3578" width="20.88671875" style="171" customWidth="1"/>
    <col min="3579" max="3579" width="25" style="171" customWidth="1"/>
    <col min="3580" max="3584" width="9.109375" style="171"/>
    <col min="3585" max="3585" width="6.33203125" style="171" customWidth="1"/>
    <col min="3586" max="3590" width="9.109375" style="171"/>
    <col min="3591" max="3591" width="39.109375" style="171" customWidth="1"/>
    <col min="3592" max="3592" width="23" style="171" customWidth="1"/>
    <col min="3593" max="3593" width="27.88671875" style="171" customWidth="1"/>
    <col min="3594" max="3594" width="25.109375" style="171" customWidth="1"/>
    <col min="3595" max="3827" width="9.109375" style="171"/>
    <col min="3828" max="3828" width="6.33203125" style="171" customWidth="1"/>
    <col min="3829" max="3833" width="9.109375" style="171"/>
    <col min="3834" max="3834" width="20.88671875" style="171" customWidth="1"/>
    <col min="3835" max="3835" width="25" style="171" customWidth="1"/>
    <col min="3836" max="3840" width="9.109375" style="171"/>
    <col min="3841" max="3841" width="6.33203125" style="171" customWidth="1"/>
    <col min="3842" max="3846" width="9.109375" style="171"/>
    <col min="3847" max="3847" width="39.109375" style="171" customWidth="1"/>
    <col min="3848" max="3848" width="23" style="171" customWidth="1"/>
    <col min="3849" max="3849" width="27.88671875" style="171" customWidth="1"/>
    <col min="3850" max="3850" width="25.109375" style="171" customWidth="1"/>
    <col min="3851" max="4083" width="9.109375" style="171"/>
    <col min="4084" max="4084" width="6.33203125" style="171" customWidth="1"/>
    <col min="4085" max="4089" width="9.109375" style="171"/>
    <col min="4090" max="4090" width="20.88671875" style="171" customWidth="1"/>
    <col min="4091" max="4091" width="25" style="171" customWidth="1"/>
    <col min="4092" max="4096" width="9.109375" style="171"/>
    <col min="4097" max="4097" width="6.33203125" style="171" customWidth="1"/>
    <col min="4098" max="4102" width="9.109375" style="171"/>
    <col min="4103" max="4103" width="39.109375" style="171" customWidth="1"/>
    <col min="4104" max="4104" width="23" style="171" customWidth="1"/>
    <col min="4105" max="4105" width="27.88671875" style="171" customWidth="1"/>
    <col min="4106" max="4106" width="25.109375" style="171" customWidth="1"/>
    <col min="4107" max="4339" width="9.109375" style="171"/>
    <col min="4340" max="4340" width="6.33203125" style="171" customWidth="1"/>
    <col min="4341" max="4345" width="9.109375" style="171"/>
    <col min="4346" max="4346" width="20.88671875" style="171" customWidth="1"/>
    <col min="4347" max="4347" width="25" style="171" customWidth="1"/>
    <col min="4348" max="4352" width="9.109375" style="171"/>
    <col min="4353" max="4353" width="6.33203125" style="171" customWidth="1"/>
    <col min="4354" max="4358" width="9.109375" style="171"/>
    <col min="4359" max="4359" width="39.109375" style="171" customWidth="1"/>
    <col min="4360" max="4360" width="23" style="171" customWidth="1"/>
    <col min="4361" max="4361" width="27.88671875" style="171" customWidth="1"/>
    <col min="4362" max="4362" width="25.109375" style="171" customWidth="1"/>
    <col min="4363" max="4595" width="9.109375" style="171"/>
    <col min="4596" max="4596" width="6.33203125" style="171" customWidth="1"/>
    <col min="4597" max="4601" width="9.109375" style="171"/>
    <col min="4602" max="4602" width="20.88671875" style="171" customWidth="1"/>
    <col min="4603" max="4603" width="25" style="171" customWidth="1"/>
    <col min="4604" max="4608" width="9.109375" style="171"/>
    <col min="4609" max="4609" width="6.33203125" style="171" customWidth="1"/>
    <col min="4610" max="4614" width="9.109375" style="171"/>
    <col min="4615" max="4615" width="39.109375" style="171" customWidth="1"/>
    <col min="4616" max="4616" width="23" style="171" customWidth="1"/>
    <col min="4617" max="4617" width="27.88671875" style="171" customWidth="1"/>
    <col min="4618" max="4618" width="25.109375" style="171" customWidth="1"/>
    <col min="4619" max="4851" width="9.109375" style="171"/>
    <col min="4852" max="4852" width="6.33203125" style="171" customWidth="1"/>
    <col min="4853" max="4857" width="9.109375" style="171"/>
    <col min="4858" max="4858" width="20.88671875" style="171" customWidth="1"/>
    <col min="4859" max="4859" width="25" style="171" customWidth="1"/>
    <col min="4860" max="4864" width="9.109375" style="171"/>
    <col min="4865" max="4865" width="6.33203125" style="171" customWidth="1"/>
    <col min="4866" max="4870" width="9.109375" style="171"/>
    <col min="4871" max="4871" width="39.109375" style="171" customWidth="1"/>
    <col min="4872" max="4872" width="23" style="171" customWidth="1"/>
    <col min="4873" max="4873" width="27.88671875" style="171" customWidth="1"/>
    <col min="4874" max="4874" width="25.109375" style="171" customWidth="1"/>
    <col min="4875" max="5107" width="9.109375" style="171"/>
    <col min="5108" max="5108" width="6.33203125" style="171" customWidth="1"/>
    <col min="5109" max="5113" width="9.109375" style="171"/>
    <col min="5114" max="5114" width="20.88671875" style="171" customWidth="1"/>
    <col min="5115" max="5115" width="25" style="171" customWidth="1"/>
    <col min="5116" max="5120" width="9.109375" style="171"/>
    <col min="5121" max="5121" width="6.33203125" style="171" customWidth="1"/>
    <col min="5122" max="5126" width="9.109375" style="171"/>
    <col min="5127" max="5127" width="39.109375" style="171" customWidth="1"/>
    <col min="5128" max="5128" width="23" style="171" customWidth="1"/>
    <col min="5129" max="5129" width="27.88671875" style="171" customWidth="1"/>
    <col min="5130" max="5130" width="25.109375" style="171" customWidth="1"/>
    <col min="5131" max="5363" width="9.109375" style="171"/>
    <col min="5364" max="5364" width="6.33203125" style="171" customWidth="1"/>
    <col min="5365" max="5369" width="9.109375" style="171"/>
    <col min="5370" max="5370" width="20.88671875" style="171" customWidth="1"/>
    <col min="5371" max="5371" width="25" style="171" customWidth="1"/>
    <col min="5372" max="5376" width="9.109375" style="171"/>
    <col min="5377" max="5377" width="6.33203125" style="171" customWidth="1"/>
    <col min="5378" max="5382" width="9.109375" style="171"/>
    <col min="5383" max="5383" width="39.109375" style="171" customWidth="1"/>
    <col min="5384" max="5384" width="23" style="171" customWidth="1"/>
    <col min="5385" max="5385" width="27.88671875" style="171" customWidth="1"/>
    <col min="5386" max="5386" width="25.109375" style="171" customWidth="1"/>
    <col min="5387" max="5619" width="9.109375" style="171"/>
    <col min="5620" max="5620" width="6.33203125" style="171" customWidth="1"/>
    <col min="5621" max="5625" width="9.109375" style="171"/>
    <col min="5626" max="5626" width="20.88671875" style="171" customWidth="1"/>
    <col min="5627" max="5627" width="25" style="171" customWidth="1"/>
    <col min="5628" max="5632" width="9.109375" style="171"/>
    <col min="5633" max="5633" width="6.33203125" style="171" customWidth="1"/>
    <col min="5634" max="5638" width="9.109375" style="171"/>
    <col min="5639" max="5639" width="39.109375" style="171" customWidth="1"/>
    <col min="5640" max="5640" width="23" style="171" customWidth="1"/>
    <col min="5641" max="5641" width="27.88671875" style="171" customWidth="1"/>
    <col min="5642" max="5642" width="25.109375" style="171" customWidth="1"/>
    <col min="5643" max="5875" width="9.109375" style="171"/>
    <col min="5876" max="5876" width="6.33203125" style="171" customWidth="1"/>
    <col min="5877" max="5881" width="9.109375" style="171"/>
    <col min="5882" max="5882" width="20.88671875" style="171" customWidth="1"/>
    <col min="5883" max="5883" width="25" style="171" customWidth="1"/>
    <col min="5884" max="5888" width="9.109375" style="171"/>
    <col min="5889" max="5889" width="6.33203125" style="171" customWidth="1"/>
    <col min="5890" max="5894" width="9.109375" style="171"/>
    <col min="5895" max="5895" width="39.109375" style="171" customWidth="1"/>
    <col min="5896" max="5896" width="23" style="171" customWidth="1"/>
    <col min="5897" max="5897" width="27.88671875" style="171" customWidth="1"/>
    <col min="5898" max="5898" width="25.109375" style="171" customWidth="1"/>
    <col min="5899" max="6131" width="9.109375" style="171"/>
    <col min="6132" max="6132" width="6.33203125" style="171" customWidth="1"/>
    <col min="6133" max="6137" width="9.109375" style="171"/>
    <col min="6138" max="6138" width="20.88671875" style="171" customWidth="1"/>
    <col min="6139" max="6139" width="25" style="171" customWidth="1"/>
    <col min="6140" max="6144" width="9.109375" style="171"/>
    <col min="6145" max="6145" width="6.33203125" style="171" customWidth="1"/>
    <col min="6146" max="6150" width="9.109375" style="171"/>
    <col min="6151" max="6151" width="39.109375" style="171" customWidth="1"/>
    <col min="6152" max="6152" width="23" style="171" customWidth="1"/>
    <col min="6153" max="6153" width="27.88671875" style="171" customWidth="1"/>
    <col min="6154" max="6154" width="25.109375" style="171" customWidth="1"/>
    <col min="6155" max="6387" width="9.109375" style="171"/>
    <col min="6388" max="6388" width="6.33203125" style="171" customWidth="1"/>
    <col min="6389" max="6393" width="9.109375" style="171"/>
    <col min="6394" max="6394" width="20.88671875" style="171" customWidth="1"/>
    <col min="6395" max="6395" width="25" style="171" customWidth="1"/>
    <col min="6396" max="6400" width="9.109375" style="171"/>
    <col min="6401" max="6401" width="6.33203125" style="171" customWidth="1"/>
    <col min="6402" max="6406" width="9.109375" style="171"/>
    <col min="6407" max="6407" width="39.109375" style="171" customWidth="1"/>
    <col min="6408" max="6408" width="23" style="171" customWidth="1"/>
    <col min="6409" max="6409" width="27.88671875" style="171" customWidth="1"/>
    <col min="6410" max="6410" width="25.109375" style="171" customWidth="1"/>
    <col min="6411" max="6643" width="9.109375" style="171"/>
    <col min="6644" max="6644" width="6.33203125" style="171" customWidth="1"/>
    <col min="6645" max="6649" width="9.109375" style="171"/>
    <col min="6650" max="6650" width="20.88671875" style="171" customWidth="1"/>
    <col min="6651" max="6651" width="25" style="171" customWidth="1"/>
    <col min="6652" max="6656" width="9.109375" style="171"/>
    <col min="6657" max="6657" width="6.33203125" style="171" customWidth="1"/>
    <col min="6658" max="6662" width="9.109375" style="171"/>
    <col min="6663" max="6663" width="39.109375" style="171" customWidth="1"/>
    <col min="6664" max="6664" width="23" style="171" customWidth="1"/>
    <col min="6665" max="6665" width="27.88671875" style="171" customWidth="1"/>
    <col min="6666" max="6666" width="25.109375" style="171" customWidth="1"/>
    <col min="6667" max="6899" width="9.109375" style="171"/>
    <col min="6900" max="6900" width="6.33203125" style="171" customWidth="1"/>
    <col min="6901" max="6905" width="9.109375" style="171"/>
    <col min="6906" max="6906" width="20.88671875" style="171" customWidth="1"/>
    <col min="6907" max="6907" width="25" style="171" customWidth="1"/>
    <col min="6908" max="6912" width="9.109375" style="171"/>
    <col min="6913" max="6913" width="6.33203125" style="171" customWidth="1"/>
    <col min="6914" max="6918" width="9.109375" style="171"/>
    <col min="6919" max="6919" width="39.109375" style="171" customWidth="1"/>
    <col min="6920" max="6920" width="23" style="171" customWidth="1"/>
    <col min="6921" max="6921" width="27.88671875" style="171" customWidth="1"/>
    <col min="6922" max="6922" width="25.109375" style="171" customWidth="1"/>
    <col min="6923" max="7155" width="9.109375" style="171"/>
    <col min="7156" max="7156" width="6.33203125" style="171" customWidth="1"/>
    <col min="7157" max="7161" width="9.109375" style="171"/>
    <col min="7162" max="7162" width="20.88671875" style="171" customWidth="1"/>
    <col min="7163" max="7163" width="25" style="171" customWidth="1"/>
    <col min="7164" max="7168" width="9.109375" style="171"/>
    <col min="7169" max="7169" width="6.33203125" style="171" customWidth="1"/>
    <col min="7170" max="7174" width="9.109375" style="171"/>
    <col min="7175" max="7175" width="39.109375" style="171" customWidth="1"/>
    <col min="7176" max="7176" width="23" style="171" customWidth="1"/>
    <col min="7177" max="7177" width="27.88671875" style="171" customWidth="1"/>
    <col min="7178" max="7178" width="25.109375" style="171" customWidth="1"/>
    <col min="7179" max="7411" width="9.109375" style="171"/>
    <col min="7412" max="7412" width="6.33203125" style="171" customWidth="1"/>
    <col min="7413" max="7417" width="9.109375" style="171"/>
    <col min="7418" max="7418" width="20.88671875" style="171" customWidth="1"/>
    <col min="7419" max="7419" width="25" style="171" customWidth="1"/>
    <col min="7420" max="7424" width="9.109375" style="171"/>
    <col min="7425" max="7425" width="6.33203125" style="171" customWidth="1"/>
    <col min="7426" max="7430" width="9.109375" style="171"/>
    <col min="7431" max="7431" width="39.109375" style="171" customWidth="1"/>
    <col min="7432" max="7432" width="23" style="171" customWidth="1"/>
    <col min="7433" max="7433" width="27.88671875" style="171" customWidth="1"/>
    <col min="7434" max="7434" width="25.109375" style="171" customWidth="1"/>
    <col min="7435" max="7667" width="9.109375" style="171"/>
    <col min="7668" max="7668" width="6.33203125" style="171" customWidth="1"/>
    <col min="7669" max="7673" width="9.109375" style="171"/>
    <col min="7674" max="7674" width="20.88671875" style="171" customWidth="1"/>
    <col min="7675" max="7675" width="25" style="171" customWidth="1"/>
    <col min="7676" max="7680" width="9.109375" style="171"/>
    <col min="7681" max="7681" width="6.33203125" style="171" customWidth="1"/>
    <col min="7682" max="7686" width="9.109375" style="171"/>
    <col min="7687" max="7687" width="39.109375" style="171" customWidth="1"/>
    <col min="7688" max="7688" width="23" style="171" customWidth="1"/>
    <col min="7689" max="7689" width="27.88671875" style="171" customWidth="1"/>
    <col min="7690" max="7690" width="25.109375" style="171" customWidth="1"/>
    <col min="7691" max="7923" width="9.109375" style="171"/>
    <col min="7924" max="7924" width="6.33203125" style="171" customWidth="1"/>
    <col min="7925" max="7929" width="9.109375" style="171"/>
    <col min="7930" max="7930" width="20.88671875" style="171" customWidth="1"/>
    <col min="7931" max="7931" width="25" style="171" customWidth="1"/>
    <col min="7932" max="7936" width="9.109375" style="171"/>
    <col min="7937" max="7937" width="6.33203125" style="171" customWidth="1"/>
    <col min="7938" max="7942" width="9.109375" style="171"/>
    <col min="7943" max="7943" width="39.109375" style="171" customWidth="1"/>
    <col min="7944" max="7944" width="23" style="171" customWidth="1"/>
    <col min="7945" max="7945" width="27.88671875" style="171" customWidth="1"/>
    <col min="7946" max="7946" width="25.109375" style="171" customWidth="1"/>
    <col min="7947" max="8179" width="9.109375" style="171"/>
    <col min="8180" max="8180" width="6.33203125" style="171" customWidth="1"/>
    <col min="8181" max="8185" width="9.109375" style="171"/>
    <col min="8186" max="8186" width="20.88671875" style="171" customWidth="1"/>
    <col min="8187" max="8187" width="25" style="171" customWidth="1"/>
    <col min="8188" max="8192" width="9.109375" style="171"/>
    <col min="8193" max="8193" width="6.33203125" style="171" customWidth="1"/>
    <col min="8194" max="8198" width="9.109375" style="171"/>
    <col min="8199" max="8199" width="39.109375" style="171" customWidth="1"/>
    <col min="8200" max="8200" width="23" style="171" customWidth="1"/>
    <col min="8201" max="8201" width="27.88671875" style="171" customWidth="1"/>
    <col min="8202" max="8202" width="25.109375" style="171" customWidth="1"/>
    <col min="8203" max="8435" width="9.109375" style="171"/>
    <col min="8436" max="8436" width="6.33203125" style="171" customWidth="1"/>
    <col min="8437" max="8441" width="9.109375" style="171"/>
    <col min="8442" max="8442" width="20.88671875" style="171" customWidth="1"/>
    <col min="8443" max="8443" width="25" style="171" customWidth="1"/>
    <col min="8444" max="8448" width="9.109375" style="171"/>
    <col min="8449" max="8449" width="6.33203125" style="171" customWidth="1"/>
    <col min="8450" max="8454" width="9.109375" style="171"/>
    <col min="8455" max="8455" width="39.109375" style="171" customWidth="1"/>
    <col min="8456" max="8456" width="23" style="171" customWidth="1"/>
    <col min="8457" max="8457" width="27.88671875" style="171" customWidth="1"/>
    <col min="8458" max="8458" width="25.109375" style="171" customWidth="1"/>
    <col min="8459" max="8691" width="9.109375" style="171"/>
    <col min="8692" max="8692" width="6.33203125" style="171" customWidth="1"/>
    <col min="8693" max="8697" width="9.109375" style="171"/>
    <col min="8698" max="8698" width="20.88671875" style="171" customWidth="1"/>
    <col min="8699" max="8699" width="25" style="171" customWidth="1"/>
    <col min="8700" max="8704" width="9.109375" style="171"/>
    <col min="8705" max="8705" width="6.33203125" style="171" customWidth="1"/>
    <col min="8706" max="8710" width="9.109375" style="171"/>
    <col min="8711" max="8711" width="39.109375" style="171" customWidth="1"/>
    <col min="8712" max="8712" width="23" style="171" customWidth="1"/>
    <col min="8713" max="8713" width="27.88671875" style="171" customWidth="1"/>
    <col min="8714" max="8714" width="25.109375" style="171" customWidth="1"/>
    <col min="8715" max="8947" width="9.109375" style="171"/>
    <col min="8948" max="8948" width="6.33203125" style="171" customWidth="1"/>
    <col min="8949" max="8953" width="9.109375" style="171"/>
    <col min="8954" max="8954" width="20.88671875" style="171" customWidth="1"/>
    <col min="8955" max="8955" width="25" style="171" customWidth="1"/>
    <col min="8956" max="8960" width="9.109375" style="171"/>
    <col min="8961" max="8961" width="6.33203125" style="171" customWidth="1"/>
    <col min="8962" max="8966" width="9.109375" style="171"/>
    <col min="8967" max="8967" width="39.109375" style="171" customWidth="1"/>
    <col min="8968" max="8968" width="23" style="171" customWidth="1"/>
    <col min="8969" max="8969" width="27.88671875" style="171" customWidth="1"/>
    <col min="8970" max="8970" width="25.109375" style="171" customWidth="1"/>
    <col min="8971" max="9203" width="9.109375" style="171"/>
    <col min="9204" max="9204" width="6.33203125" style="171" customWidth="1"/>
    <col min="9205" max="9209" width="9.109375" style="171"/>
    <col min="9210" max="9210" width="20.88671875" style="171" customWidth="1"/>
    <col min="9211" max="9211" width="25" style="171" customWidth="1"/>
    <col min="9212" max="9216" width="9.109375" style="171"/>
    <col min="9217" max="9217" width="6.33203125" style="171" customWidth="1"/>
    <col min="9218" max="9222" width="9.109375" style="171"/>
    <col min="9223" max="9223" width="39.109375" style="171" customWidth="1"/>
    <col min="9224" max="9224" width="23" style="171" customWidth="1"/>
    <col min="9225" max="9225" width="27.88671875" style="171" customWidth="1"/>
    <col min="9226" max="9226" width="25.109375" style="171" customWidth="1"/>
    <col min="9227" max="9459" width="9.109375" style="171"/>
    <col min="9460" max="9460" width="6.33203125" style="171" customWidth="1"/>
    <col min="9461" max="9465" width="9.109375" style="171"/>
    <col min="9466" max="9466" width="20.88671875" style="171" customWidth="1"/>
    <col min="9467" max="9467" width="25" style="171" customWidth="1"/>
    <col min="9468" max="9472" width="9.109375" style="171"/>
    <col min="9473" max="9473" width="6.33203125" style="171" customWidth="1"/>
    <col min="9474" max="9478" width="9.109375" style="171"/>
    <col min="9479" max="9479" width="39.109375" style="171" customWidth="1"/>
    <col min="9480" max="9480" width="23" style="171" customWidth="1"/>
    <col min="9481" max="9481" width="27.88671875" style="171" customWidth="1"/>
    <col min="9482" max="9482" width="25.109375" style="171" customWidth="1"/>
    <col min="9483" max="9715" width="9.109375" style="171"/>
    <col min="9716" max="9716" width="6.33203125" style="171" customWidth="1"/>
    <col min="9717" max="9721" width="9.109375" style="171"/>
    <col min="9722" max="9722" width="20.88671875" style="171" customWidth="1"/>
    <col min="9723" max="9723" width="25" style="171" customWidth="1"/>
    <col min="9724" max="9728" width="9.109375" style="171"/>
    <col min="9729" max="9729" width="6.33203125" style="171" customWidth="1"/>
    <col min="9730" max="9734" width="9.109375" style="171"/>
    <col min="9735" max="9735" width="39.109375" style="171" customWidth="1"/>
    <col min="9736" max="9736" width="23" style="171" customWidth="1"/>
    <col min="9737" max="9737" width="27.88671875" style="171" customWidth="1"/>
    <col min="9738" max="9738" width="25.109375" style="171" customWidth="1"/>
    <col min="9739" max="9971" width="9.109375" style="171"/>
    <col min="9972" max="9972" width="6.33203125" style="171" customWidth="1"/>
    <col min="9973" max="9977" width="9.109375" style="171"/>
    <col min="9978" max="9978" width="20.88671875" style="171" customWidth="1"/>
    <col min="9979" max="9979" width="25" style="171" customWidth="1"/>
    <col min="9980" max="9984" width="9.109375" style="171"/>
    <col min="9985" max="9985" width="6.33203125" style="171" customWidth="1"/>
    <col min="9986" max="9990" width="9.109375" style="171"/>
    <col min="9991" max="9991" width="39.109375" style="171" customWidth="1"/>
    <col min="9992" max="9992" width="23" style="171" customWidth="1"/>
    <col min="9993" max="9993" width="27.88671875" style="171" customWidth="1"/>
    <col min="9994" max="9994" width="25.109375" style="171" customWidth="1"/>
    <col min="9995" max="10227" width="9.109375" style="171"/>
    <col min="10228" max="10228" width="6.33203125" style="171" customWidth="1"/>
    <col min="10229" max="10233" width="9.109375" style="171"/>
    <col min="10234" max="10234" width="20.88671875" style="171" customWidth="1"/>
    <col min="10235" max="10235" width="25" style="171" customWidth="1"/>
    <col min="10236" max="10240" width="9.109375" style="171"/>
    <col min="10241" max="10241" width="6.33203125" style="171" customWidth="1"/>
    <col min="10242" max="10246" width="9.109375" style="171"/>
    <col min="10247" max="10247" width="39.109375" style="171" customWidth="1"/>
    <col min="10248" max="10248" width="23" style="171" customWidth="1"/>
    <col min="10249" max="10249" width="27.88671875" style="171" customWidth="1"/>
    <col min="10250" max="10250" width="25.109375" style="171" customWidth="1"/>
    <col min="10251" max="10483" width="9.109375" style="171"/>
    <col min="10484" max="10484" width="6.33203125" style="171" customWidth="1"/>
    <col min="10485" max="10489" width="9.109375" style="171"/>
    <col min="10490" max="10490" width="20.88671875" style="171" customWidth="1"/>
    <col min="10491" max="10491" width="25" style="171" customWidth="1"/>
    <col min="10492" max="10496" width="9.109375" style="171"/>
    <col min="10497" max="10497" width="6.33203125" style="171" customWidth="1"/>
    <col min="10498" max="10502" width="9.109375" style="171"/>
    <col min="10503" max="10503" width="39.109375" style="171" customWidth="1"/>
    <col min="10504" max="10504" width="23" style="171" customWidth="1"/>
    <col min="10505" max="10505" width="27.88671875" style="171" customWidth="1"/>
    <col min="10506" max="10506" width="25.109375" style="171" customWidth="1"/>
    <col min="10507" max="10739" width="9.109375" style="171"/>
    <col min="10740" max="10740" width="6.33203125" style="171" customWidth="1"/>
    <col min="10741" max="10745" width="9.109375" style="171"/>
    <col min="10746" max="10746" width="20.88671875" style="171" customWidth="1"/>
    <col min="10747" max="10747" width="25" style="171" customWidth="1"/>
    <col min="10748" max="10752" width="9.109375" style="171"/>
    <col min="10753" max="10753" width="6.33203125" style="171" customWidth="1"/>
    <col min="10754" max="10758" width="9.109375" style="171"/>
    <col min="10759" max="10759" width="39.109375" style="171" customWidth="1"/>
    <col min="10760" max="10760" width="23" style="171" customWidth="1"/>
    <col min="10761" max="10761" width="27.88671875" style="171" customWidth="1"/>
    <col min="10762" max="10762" width="25.109375" style="171" customWidth="1"/>
    <col min="10763" max="10995" width="9.109375" style="171"/>
    <col min="10996" max="10996" width="6.33203125" style="171" customWidth="1"/>
    <col min="10997" max="11001" width="9.109375" style="171"/>
    <col min="11002" max="11002" width="20.88671875" style="171" customWidth="1"/>
    <col min="11003" max="11003" width="25" style="171" customWidth="1"/>
    <col min="11004" max="11008" width="9.109375" style="171"/>
    <col min="11009" max="11009" width="6.33203125" style="171" customWidth="1"/>
    <col min="11010" max="11014" width="9.109375" style="171"/>
    <col min="11015" max="11015" width="39.109375" style="171" customWidth="1"/>
    <col min="11016" max="11016" width="23" style="171" customWidth="1"/>
    <col min="11017" max="11017" width="27.88671875" style="171" customWidth="1"/>
    <col min="11018" max="11018" width="25.109375" style="171" customWidth="1"/>
    <col min="11019" max="11251" width="9.109375" style="171"/>
    <col min="11252" max="11252" width="6.33203125" style="171" customWidth="1"/>
    <col min="11253" max="11257" width="9.109375" style="171"/>
    <col min="11258" max="11258" width="20.88671875" style="171" customWidth="1"/>
    <col min="11259" max="11259" width="25" style="171" customWidth="1"/>
    <col min="11260" max="11264" width="9.109375" style="171"/>
    <col min="11265" max="11265" width="6.33203125" style="171" customWidth="1"/>
    <col min="11266" max="11270" width="9.109375" style="171"/>
    <col min="11271" max="11271" width="39.109375" style="171" customWidth="1"/>
    <col min="11272" max="11272" width="23" style="171" customWidth="1"/>
    <col min="11273" max="11273" width="27.88671875" style="171" customWidth="1"/>
    <col min="11274" max="11274" width="25.109375" style="171" customWidth="1"/>
    <col min="11275" max="11507" width="9.109375" style="171"/>
    <col min="11508" max="11508" width="6.33203125" style="171" customWidth="1"/>
    <col min="11509" max="11513" width="9.109375" style="171"/>
    <col min="11514" max="11514" width="20.88671875" style="171" customWidth="1"/>
    <col min="11515" max="11515" width="25" style="171" customWidth="1"/>
    <col min="11516" max="11520" width="9.109375" style="171"/>
    <col min="11521" max="11521" width="6.33203125" style="171" customWidth="1"/>
    <col min="11522" max="11526" width="9.109375" style="171"/>
    <col min="11527" max="11527" width="39.109375" style="171" customWidth="1"/>
    <col min="11528" max="11528" width="23" style="171" customWidth="1"/>
    <col min="11529" max="11529" width="27.88671875" style="171" customWidth="1"/>
    <col min="11530" max="11530" width="25.109375" style="171" customWidth="1"/>
    <col min="11531" max="11763" width="9.109375" style="171"/>
    <col min="11764" max="11764" width="6.33203125" style="171" customWidth="1"/>
    <col min="11765" max="11769" width="9.109375" style="171"/>
    <col min="11770" max="11770" width="20.88671875" style="171" customWidth="1"/>
    <col min="11771" max="11771" width="25" style="171" customWidth="1"/>
    <col min="11772" max="11776" width="9.109375" style="171"/>
    <col min="11777" max="11777" width="6.33203125" style="171" customWidth="1"/>
    <col min="11778" max="11782" width="9.109375" style="171"/>
    <col min="11783" max="11783" width="39.109375" style="171" customWidth="1"/>
    <col min="11784" max="11784" width="23" style="171" customWidth="1"/>
    <col min="11785" max="11785" width="27.88671875" style="171" customWidth="1"/>
    <col min="11786" max="11786" width="25.109375" style="171" customWidth="1"/>
    <col min="11787" max="12019" width="9.109375" style="171"/>
    <col min="12020" max="12020" width="6.33203125" style="171" customWidth="1"/>
    <col min="12021" max="12025" width="9.109375" style="171"/>
    <col min="12026" max="12026" width="20.88671875" style="171" customWidth="1"/>
    <col min="12027" max="12027" width="25" style="171" customWidth="1"/>
    <col min="12028" max="12032" width="9.109375" style="171"/>
    <col min="12033" max="12033" width="6.33203125" style="171" customWidth="1"/>
    <col min="12034" max="12038" width="9.109375" style="171"/>
    <col min="12039" max="12039" width="39.109375" style="171" customWidth="1"/>
    <col min="12040" max="12040" width="23" style="171" customWidth="1"/>
    <col min="12041" max="12041" width="27.88671875" style="171" customWidth="1"/>
    <col min="12042" max="12042" width="25.109375" style="171" customWidth="1"/>
    <col min="12043" max="12275" width="9.109375" style="171"/>
    <col min="12276" max="12276" width="6.33203125" style="171" customWidth="1"/>
    <col min="12277" max="12281" width="9.109375" style="171"/>
    <col min="12282" max="12282" width="20.88671875" style="171" customWidth="1"/>
    <col min="12283" max="12283" width="25" style="171" customWidth="1"/>
    <col min="12284" max="12288" width="9.109375" style="171"/>
    <col min="12289" max="12289" width="6.33203125" style="171" customWidth="1"/>
    <col min="12290" max="12294" width="9.109375" style="171"/>
    <col min="12295" max="12295" width="39.109375" style="171" customWidth="1"/>
    <col min="12296" max="12296" width="23" style="171" customWidth="1"/>
    <col min="12297" max="12297" width="27.88671875" style="171" customWidth="1"/>
    <col min="12298" max="12298" width="25.109375" style="171" customWidth="1"/>
    <col min="12299" max="12531" width="9.109375" style="171"/>
    <col min="12532" max="12532" width="6.33203125" style="171" customWidth="1"/>
    <col min="12533" max="12537" width="9.109375" style="171"/>
    <col min="12538" max="12538" width="20.88671875" style="171" customWidth="1"/>
    <col min="12539" max="12539" width="25" style="171" customWidth="1"/>
    <col min="12540" max="12544" width="9.109375" style="171"/>
    <col min="12545" max="12545" width="6.33203125" style="171" customWidth="1"/>
    <col min="12546" max="12550" width="9.109375" style="171"/>
    <col min="12551" max="12551" width="39.109375" style="171" customWidth="1"/>
    <col min="12552" max="12552" width="23" style="171" customWidth="1"/>
    <col min="12553" max="12553" width="27.88671875" style="171" customWidth="1"/>
    <col min="12554" max="12554" width="25.109375" style="171" customWidth="1"/>
    <col min="12555" max="12787" width="9.109375" style="171"/>
    <col min="12788" max="12788" width="6.33203125" style="171" customWidth="1"/>
    <col min="12789" max="12793" width="9.109375" style="171"/>
    <col min="12794" max="12794" width="20.88671875" style="171" customWidth="1"/>
    <col min="12795" max="12795" width="25" style="171" customWidth="1"/>
    <col min="12796" max="12800" width="9.109375" style="171"/>
    <col min="12801" max="12801" width="6.33203125" style="171" customWidth="1"/>
    <col min="12802" max="12806" width="9.109375" style="171"/>
    <col min="12807" max="12807" width="39.109375" style="171" customWidth="1"/>
    <col min="12808" max="12808" width="23" style="171" customWidth="1"/>
    <col min="12809" max="12809" width="27.88671875" style="171" customWidth="1"/>
    <col min="12810" max="12810" width="25.109375" style="171" customWidth="1"/>
    <col min="12811" max="13043" width="9.109375" style="171"/>
    <col min="13044" max="13044" width="6.33203125" style="171" customWidth="1"/>
    <col min="13045" max="13049" width="9.109375" style="171"/>
    <col min="13050" max="13050" width="20.88671875" style="171" customWidth="1"/>
    <col min="13051" max="13051" width="25" style="171" customWidth="1"/>
    <col min="13052" max="13056" width="9.109375" style="171"/>
    <col min="13057" max="13057" width="6.33203125" style="171" customWidth="1"/>
    <col min="13058" max="13062" width="9.109375" style="171"/>
    <col min="13063" max="13063" width="39.109375" style="171" customWidth="1"/>
    <col min="13064" max="13064" width="23" style="171" customWidth="1"/>
    <col min="13065" max="13065" width="27.88671875" style="171" customWidth="1"/>
    <col min="13066" max="13066" width="25.109375" style="171" customWidth="1"/>
    <col min="13067" max="13299" width="9.109375" style="171"/>
    <col min="13300" max="13300" width="6.33203125" style="171" customWidth="1"/>
    <col min="13301" max="13305" width="9.109375" style="171"/>
    <col min="13306" max="13306" width="20.88671875" style="171" customWidth="1"/>
    <col min="13307" max="13307" width="25" style="171" customWidth="1"/>
    <col min="13308" max="13312" width="9.109375" style="171"/>
    <col min="13313" max="13313" width="6.33203125" style="171" customWidth="1"/>
    <col min="13314" max="13318" width="9.109375" style="171"/>
    <col min="13319" max="13319" width="39.109375" style="171" customWidth="1"/>
    <col min="13320" max="13320" width="23" style="171" customWidth="1"/>
    <col min="13321" max="13321" width="27.88671875" style="171" customWidth="1"/>
    <col min="13322" max="13322" width="25.109375" style="171" customWidth="1"/>
    <col min="13323" max="13555" width="9.109375" style="171"/>
    <col min="13556" max="13556" width="6.33203125" style="171" customWidth="1"/>
    <col min="13557" max="13561" width="9.109375" style="171"/>
    <col min="13562" max="13562" width="20.88671875" style="171" customWidth="1"/>
    <col min="13563" max="13563" width="25" style="171" customWidth="1"/>
    <col min="13564" max="13568" width="9.109375" style="171"/>
    <col min="13569" max="13569" width="6.33203125" style="171" customWidth="1"/>
    <col min="13570" max="13574" width="9.109375" style="171"/>
    <col min="13575" max="13575" width="39.109375" style="171" customWidth="1"/>
    <col min="13576" max="13576" width="23" style="171" customWidth="1"/>
    <col min="13577" max="13577" width="27.88671875" style="171" customWidth="1"/>
    <col min="13578" max="13578" width="25.109375" style="171" customWidth="1"/>
    <col min="13579" max="13811" width="9.109375" style="171"/>
    <col min="13812" max="13812" width="6.33203125" style="171" customWidth="1"/>
    <col min="13813" max="13817" width="9.109375" style="171"/>
    <col min="13818" max="13818" width="20.88671875" style="171" customWidth="1"/>
    <col min="13819" max="13819" width="25" style="171" customWidth="1"/>
    <col min="13820" max="13824" width="9.109375" style="171"/>
    <col min="13825" max="13825" width="6.33203125" style="171" customWidth="1"/>
    <col min="13826" max="13830" width="9.109375" style="171"/>
    <col min="13831" max="13831" width="39.109375" style="171" customWidth="1"/>
    <col min="13832" max="13832" width="23" style="171" customWidth="1"/>
    <col min="13833" max="13833" width="27.88671875" style="171" customWidth="1"/>
    <col min="13834" max="13834" width="25.109375" style="171" customWidth="1"/>
    <col min="13835" max="14067" width="9.109375" style="171"/>
    <col min="14068" max="14068" width="6.33203125" style="171" customWidth="1"/>
    <col min="14069" max="14073" width="9.109375" style="171"/>
    <col min="14074" max="14074" width="20.88671875" style="171" customWidth="1"/>
    <col min="14075" max="14075" width="25" style="171" customWidth="1"/>
    <col min="14076" max="14080" width="9.109375" style="171"/>
    <col min="14081" max="14081" width="6.33203125" style="171" customWidth="1"/>
    <col min="14082" max="14086" width="9.109375" style="171"/>
    <col min="14087" max="14087" width="39.109375" style="171" customWidth="1"/>
    <col min="14088" max="14088" width="23" style="171" customWidth="1"/>
    <col min="14089" max="14089" width="27.88671875" style="171" customWidth="1"/>
    <col min="14090" max="14090" width="25.109375" style="171" customWidth="1"/>
    <col min="14091" max="14323" width="9.109375" style="171"/>
    <col min="14324" max="14324" width="6.33203125" style="171" customWidth="1"/>
    <col min="14325" max="14329" width="9.109375" style="171"/>
    <col min="14330" max="14330" width="20.88671875" style="171" customWidth="1"/>
    <col min="14331" max="14331" width="25" style="171" customWidth="1"/>
    <col min="14332" max="14336" width="9.109375" style="171"/>
    <col min="14337" max="14337" width="6.33203125" style="171" customWidth="1"/>
    <col min="14338" max="14342" width="9.109375" style="171"/>
    <col min="14343" max="14343" width="39.109375" style="171" customWidth="1"/>
    <col min="14344" max="14344" width="23" style="171" customWidth="1"/>
    <col min="14345" max="14345" width="27.88671875" style="171" customWidth="1"/>
    <col min="14346" max="14346" width="25.109375" style="171" customWidth="1"/>
    <col min="14347" max="14579" width="9.109375" style="171"/>
    <col min="14580" max="14580" width="6.33203125" style="171" customWidth="1"/>
    <col min="14581" max="14585" width="9.109375" style="171"/>
    <col min="14586" max="14586" width="20.88671875" style="171" customWidth="1"/>
    <col min="14587" max="14587" width="25" style="171" customWidth="1"/>
    <col min="14588" max="14592" width="9.109375" style="171"/>
    <col min="14593" max="14593" width="6.33203125" style="171" customWidth="1"/>
    <col min="14594" max="14598" width="9.109375" style="171"/>
    <col min="14599" max="14599" width="39.109375" style="171" customWidth="1"/>
    <col min="14600" max="14600" width="23" style="171" customWidth="1"/>
    <col min="14601" max="14601" width="27.88671875" style="171" customWidth="1"/>
    <col min="14602" max="14602" width="25.109375" style="171" customWidth="1"/>
    <col min="14603" max="14835" width="9.109375" style="171"/>
    <col min="14836" max="14836" width="6.33203125" style="171" customWidth="1"/>
    <col min="14837" max="14841" width="9.109375" style="171"/>
    <col min="14842" max="14842" width="20.88671875" style="171" customWidth="1"/>
    <col min="14843" max="14843" width="25" style="171" customWidth="1"/>
    <col min="14844" max="14848" width="9.109375" style="171"/>
    <col min="14849" max="14849" width="6.33203125" style="171" customWidth="1"/>
    <col min="14850" max="14854" width="9.109375" style="171"/>
    <col min="14855" max="14855" width="39.109375" style="171" customWidth="1"/>
    <col min="14856" max="14856" width="23" style="171" customWidth="1"/>
    <col min="14857" max="14857" width="27.88671875" style="171" customWidth="1"/>
    <col min="14858" max="14858" width="25.109375" style="171" customWidth="1"/>
    <col min="14859" max="15091" width="9.109375" style="171"/>
    <col min="15092" max="15092" width="6.33203125" style="171" customWidth="1"/>
    <col min="15093" max="15097" width="9.109375" style="171"/>
    <col min="15098" max="15098" width="20.88671875" style="171" customWidth="1"/>
    <col min="15099" max="15099" width="25" style="171" customWidth="1"/>
    <col min="15100" max="15104" width="9.109375" style="171"/>
    <col min="15105" max="15105" width="6.33203125" style="171" customWidth="1"/>
    <col min="15106" max="15110" width="9.109375" style="171"/>
    <col min="15111" max="15111" width="39.109375" style="171" customWidth="1"/>
    <col min="15112" max="15112" width="23" style="171" customWidth="1"/>
    <col min="15113" max="15113" width="27.88671875" style="171" customWidth="1"/>
    <col min="15114" max="15114" width="25.109375" style="171" customWidth="1"/>
    <col min="15115" max="15347" width="9.109375" style="171"/>
    <col min="15348" max="15348" width="6.33203125" style="171" customWidth="1"/>
    <col min="15349" max="15353" width="9.109375" style="171"/>
    <col min="15354" max="15354" width="20.88671875" style="171" customWidth="1"/>
    <col min="15355" max="15355" width="25" style="171" customWidth="1"/>
    <col min="15356" max="15360" width="9.109375" style="171"/>
    <col min="15361" max="15361" width="6.33203125" style="171" customWidth="1"/>
    <col min="15362" max="15366" width="9.109375" style="171"/>
    <col min="15367" max="15367" width="39.109375" style="171" customWidth="1"/>
    <col min="15368" max="15368" width="23" style="171" customWidth="1"/>
    <col min="15369" max="15369" width="27.88671875" style="171" customWidth="1"/>
    <col min="15370" max="15370" width="25.109375" style="171" customWidth="1"/>
    <col min="15371" max="15603" width="9.109375" style="171"/>
    <col min="15604" max="15604" width="6.33203125" style="171" customWidth="1"/>
    <col min="15605" max="15609" width="9.109375" style="171"/>
    <col min="15610" max="15610" width="20.88671875" style="171" customWidth="1"/>
    <col min="15611" max="15611" width="25" style="171" customWidth="1"/>
    <col min="15612" max="15616" width="9.109375" style="171"/>
    <col min="15617" max="15617" width="6.33203125" style="171" customWidth="1"/>
    <col min="15618" max="15622" width="9.109375" style="171"/>
    <col min="15623" max="15623" width="39.109375" style="171" customWidth="1"/>
    <col min="15624" max="15624" width="23" style="171" customWidth="1"/>
    <col min="15625" max="15625" width="27.88671875" style="171" customWidth="1"/>
    <col min="15626" max="15626" width="25.109375" style="171" customWidth="1"/>
    <col min="15627" max="15859" width="9.109375" style="171"/>
    <col min="15860" max="15860" width="6.33203125" style="171" customWidth="1"/>
    <col min="15861" max="15865" width="9.109375" style="171"/>
    <col min="15866" max="15866" width="20.88671875" style="171" customWidth="1"/>
    <col min="15867" max="15867" width="25" style="171" customWidth="1"/>
    <col min="15868" max="15872" width="9.109375" style="171"/>
    <col min="15873" max="15873" width="6.33203125" style="171" customWidth="1"/>
    <col min="15874" max="15878" width="9.109375" style="171"/>
    <col min="15879" max="15879" width="39.109375" style="171" customWidth="1"/>
    <col min="15880" max="15880" width="23" style="171" customWidth="1"/>
    <col min="15881" max="15881" width="27.88671875" style="171" customWidth="1"/>
    <col min="15882" max="15882" width="25.109375" style="171" customWidth="1"/>
    <col min="15883" max="16115" width="9.109375" style="171"/>
    <col min="16116" max="16116" width="6.33203125" style="171" customWidth="1"/>
    <col min="16117" max="16121" width="9.109375" style="171"/>
    <col min="16122" max="16122" width="20.88671875" style="171" customWidth="1"/>
    <col min="16123" max="16123" width="25" style="171" customWidth="1"/>
    <col min="16124" max="16128" width="9.109375" style="171"/>
    <col min="16129" max="16129" width="6.33203125" style="171" customWidth="1"/>
    <col min="16130" max="16134" width="9.109375" style="171"/>
    <col min="16135" max="16135" width="39.109375" style="171" customWidth="1"/>
    <col min="16136" max="16136" width="23" style="171" customWidth="1"/>
    <col min="16137" max="16137" width="27.88671875" style="171" customWidth="1"/>
    <col min="16138" max="16138" width="25.109375" style="171" customWidth="1"/>
    <col min="16139" max="16371" width="9.109375" style="171"/>
    <col min="16372" max="16372" width="6.33203125" style="171" customWidth="1"/>
    <col min="16373" max="16377" width="9.109375" style="171"/>
    <col min="16378" max="16378" width="20.88671875" style="171" customWidth="1"/>
    <col min="16379" max="16379" width="25" style="171" customWidth="1"/>
    <col min="16380" max="16384" width="9.109375" style="171"/>
  </cols>
  <sheetData>
    <row r="1" spans="2:10" ht="41.25" customHeight="1" thickBot="1"/>
    <row r="2" spans="2:10" ht="69.75" customHeight="1" thickBot="1">
      <c r="B2" s="476" t="s">
        <v>235</v>
      </c>
      <c r="C2" s="477"/>
      <c r="D2" s="477"/>
      <c r="E2" s="477"/>
      <c r="F2" s="477"/>
      <c r="G2" s="477"/>
      <c r="H2" s="477"/>
      <c r="I2" s="477"/>
      <c r="J2" s="478"/>
    </row>
    <row r="3" spans="2:10" ht="36" customHeight="1" thickBot="1">
      <c r="B3" s="479" t="s">
        <v>191</v>
      </c>
      <c r="C3" s="480"/>
      <c r="D3" s="480"/>
      <c r="E3" s="480"/>
      <c r="F3" s="480"/>
      <c r="G3" s="480"/>
      <c r="H3" s="480"/>
      <c r="I3" s="480"/>
      <c r="J3" s="481"/>
    </row>
    <row r="4" spans="2:10" ht="33" thickBot="1">
      <c r="B4" s="482"/>
      <c r="C4" s="483"/>
      <c r="D4" s="483"/>
      <c r="E4" s="483"/>
      <c r="F4" s="483"/>
      <c r="G4" s="483"/>
      <c r="H4" s="190" t="s">
        <v>56</v>
      </c>
      <c r="I4" s="189" t="s">
        <v>151</v>
      </c>
      <c r="J4" s="188" t="s">
        <v>55</v>
      </c>
    </row>
    <row r="5" spans="2:10" ht="16.8" thickBot="1">
      <c r="B5" s="474" t="s">
        <v>187</v>
      </c>
      <c r="C5" s="475"/>
      <c r="D5" s="475"/>
      <c r="E5" s="475"/>
      <c r="F5" s="475"/>
      <c r="G5" s="475"/>
      <c r="H5" s="187">
        <f>'Општина Дојран'!H152</f>
        <v>0</v>
      </c>
      <c r="I5" s="186">
        <f>H5*10%</f>
        <v>0</v>
      </c>
      <c r="J5" s="185">
        <f>H5+I5</f>
        <v>0</v>
      </c>
    </row>
    <row r="6" spans="2:10" ht="16.8" thickBot="1">
      <c r="B6" s="474" t="s">
        <v>232</v>
      </c>
      <c r="C6" s="475"/>
      <c r="D6" s="475"/>
      <c r="E6" s="475"/>
      <c r="F6" s="475"/>
      <c r="G6" s="475"/>
      <c r="H6" s="187">
        <f>'Општина Дојран'!H153</f>
        <v>0</v>
      </c>
      <c r="I6" s="186">
        <f>H6*10%</f>
        <v>0</v>
      </c>
      <c r="J6" s="185">
        <f>H6+I6</f>
        <v>0</v>
      </c>
    </row>
    <row r="7" spans="2:10" ht="16.8" thickBot="1">
      <c r="B7" s="474" t="s">
        <v>188</v>
      </c>
      <c r="C7" s="475"/>
      <c r="D7" s="475"/>
      <c r="E7" s="475"/>
      <c r="F7" s="475"/>
      <c r="G7" s="475"/>
      <c r="H7" s="187">
        <f>'Општина Дојран'!H154</f>
        <v>0</v>
      </c>
      <c r="I7" s="186">
        <f>H7*10%</f>
        <v>0</v>
      </c>
      <c r="J7" s="185">
        <f>H7+I7</f>
        <v>0</v>
      </c>
    </row>
    <row r="8" spans="2:10" ht="16.8" thickBot="1">
      <c r="B8" s="474" t="s">
        <v>233</v>
      </c>
      <c r="C8" s="475"/>
      <c r="D8" s="475"/>
      <c r="E8" s="475"/>
      <c r="F8" s="475"/>
      <c r="G8" s="475"/>
      <c r="H8" s="187">
        <f>'Општина Дојран'!H155</f>
        <v>0</v>
      </c>
      <c r="I8" s="186">
        <f>H8*10%</f>
        <v>0</v>
      </c>
      <c r="J8" s="185">
        <f>H8+I8</f>
        <v>0</v>
      </c>
    </row>
    <row r="9" spans="2:10" ht="16.8" thickBot="1">
      <c r="B9" s="462" t="s">
        <v>189</v>
      </c>
      <c r="C9" s="463"/>
      <c r="D9" s="463"/>
      <c r="E9" s="463"/>
      <c r="F9" s="463"/>
      <c r="G9" s="463"/>
      <c r="H9" s="184">
        <f>SUM(H5:H8)</f>
        <v>0</v>
      </c>
      <c r="I9" s="184">
        <f>SUM(I5:I8)</f>
        <v>0</v>
      </c>
      <c r="J9" s="184">
        <f>SUM(J5:J8)</f>
        <v>0</v>
      </c>
    </row>
    <row r="10" spans="2:10" ht="16.8" thickBot="1">
      <c r="B10" s="474" t="s">
        <v>234</v>
      </c>
      <c r="C10" s="475"/>
      <c r="D10" s="475"/>
      <c r="E10" s="475"/>
      <c r="F10" s="475"/>
      <c r="G10" s="475"/>
      <c r="H10" s="187">
        <f>О.Конче!H74</f>
        <v>0</v>
      </c>
      <c r="I10" s="186">
        <f>H10*10%</f>
        <v>0</v>
      </c>
      <c r="J10" s="185">
        <f>H10+I10</f>
        <v>0</v>
      </c>
    </row>
    <row r="11" spans="2:10" ht="16.8" thickBot="1">
      <c r="B11" s="462" t="s">
        <v>152</v>
      </c>
      <c r="C11" s="463"/>
      <c r="D11" s="463"/>
      <c r="E11" s="463"/>
      <c r="F11" s="463"/>
      <c r="G11" s="463"/>
      <c r="H11" s="184">
        <f>H10</f>
        <v>0</v>
      </c>
      <c r="I11" s="184">
        <f>I10</f>
        <v>0</v>
      </c>
      <c r="J11" s="184">
        <f>J10</f>
        <v>0</v>
      </c>
    </row>
    <row r="12" spans="2:10" ht="16.2">
      <c r="B12" s="464" t="s">
        <v>153</v>
      </c>
      <c r="C12" s="465"/>
      <c r="D12" s="465"/>
      <c r="E12" s="465"/>
      <c r="F12" s="465"/>
      <c r="G12" s="465"/>
      <c r="H12" s="183">
        <f>'Општина Демир капија Чифлик'!H80</f>
        <v>0</v>
      </c>
      <c r="I12" s="182">
        <f>H12*10%</f>
        <v>0</v>
      </c>
      <c r="J12" s="181">
        <f>H12+I12</f>
        <v>0</v>
      </c>
    </row>
    <row r="13" spans="2:10" ht="16.8" thickBot="1">
      <c r="B13" s="466" t="s">
        <v>161</v>
      </c>
      <c r="C13" s="467"/>
      <c r="D13" s="467"/>
      <c r="E13" s="467"/>
      <c r="F13" s="467"/>
      <c r="G13" s="467"/>
      <c r="H13" s="180">
        <f>'О.Демир Капија Јане Сандански'!H74</f>
        <v>0</v>
      </c>
      <c r="I13" s="179">
        <f>H13*10%</f>
        <v>0</v>
      </c>
      <c r="J13" s="178">
        <f>H13+I13</f>
        <v>0</v>
      </c>
    </row>
    <row r="14" spans="2:10" ht="16.2">
      <c r="B14" s="468" t="s">
        <v>154</v>
      </c>
      <c r="C14" s="469"/>
      <c r="D14" s="469"/>
      <c r="E14" s="469"/>
      <c r="F14" s="469"/>
      <c r="G14" s="469"/>
      <c r="H14" s="326">
        <f>SUM(H12:H13)</f>
        <v>0</v>
      </c>
      <c r="I14" s="327">
        <f>SUM(I12:I13)</f>
        <v>0</v>
      </c>
      <c r="J14" s="328">
        <f>SUM(J12:J13)</f>
        <v>0</v>
      </c>
    </row>
    <row r="15" spans="2:10" ht="16.2">
      <c r="B15" s="467" t="s">
        <v>227</v>
      </c>
      <c r="C15" s="467"/>
      <c r="D15" s="467"/>
      <c r="E15" s="467"/>
      <c r="F15" s="467"/>
      <c r="G15" s="467"/>
      <c r="H15" s="180">
        <f>'О.Ново Село.СеКрак 1 Колешино'!H67</f>
        <v>0</v>
      </c>
      <c r="I15" s="180">
        <f>H15*10%</f>
        <v>0</v>
      </c>
      <c r="J15" s="180">
        <f>H15+I15</f>
        <v>0</v>
      </c>
    </row>
    <row r="16" spans="2:10" ht="16.2">
      <c r="B16" s="467" t="s">
        <v>228</v>
      </c>
      <c r="C16" s="467"/>
      <c r="D16" s="467"/>
      <c r="E16" s="467"/>
      <c r="F16" s="467"/>
      <c r="G16" s="467"/>
      <c r="H16" s="180">
        <f>'О.Н.С Крак 2 Колешино'!H70</f>
        <v>0</v>
      </c>
      <c r="I16" s="180">
        <f t="shared" ref="I16:I17" si="0">H16*10%</f>
        <v>0</v>
      </c>
      <c r="J16" s="180">
        <f>H16+I16</f>
        <v>0</v>
      </c>
    </row>
    <row r="17" spans="2:10" ht="16.2">
      <c r="B17" s="467" t="s">
        <v>229</v>
      </c>
      <c r="C17" s="467"/>
      <c r="D17" s="467"/>
      <c r="E17" s="467"/>
      <c r="F17" s="467"/>
      <c r="G17" s="467"/>
      <c r="H17" s="180">
        <f>'О.НС - Мокриево'!H68</f>
        <v>0</v>
      </c>
      <c r="I17" s="180">
        <f t="shared" si="0"/>
        <v>0</v>
      </c>
      <c r="J17" s="180">
        <f>H17+I17</f>
        <v>0</v>
      </c>
    </row>
    <row r="18" spans="2:10" ht="16.8" thickBot="1">
      <c r="B18" s="470" t="s">
        <v>162</v>
      </c>
      <c r="C18" s="471"/>
      <c r="D18" s="471"/>
      <c r="E18" s="471"/>
      <c r="F18" s="471"/>
      <c r="G18" s="471"/>
      <c r="H18" s="329">
        <f>SUM(H15:H17)</f>
        <v>0</v>
      </c>
      <c r="I18" s="330">
        <f>SUM(I15:I17)</f>
        <v>0</v>
      </c>
      <c r="J18" s="331">
        <f>SUM(J15:J17)</f>
        <v>0</v>
      </c>
    </row>
    <row r="19" spans="2:10" ht="16.8" thickBot="1">
      <c r="B19" s="472" t="s">
        <v>190</v>
      </c>
      <c r="C19" s="473"/>
      <c r="D19" s="473"/>
      <c r="E19" s="473"/>
      <c r="F19" s="473"/>
      <c r="G19" s="473"/>
      <c r="H19" s="177">
        <f>H11+H14+H18+H9</f>
        <v>0</v>
      </c>
      <c r="I19" s="176">
        <f>I11+I14+I18+I9</f>
        <v>0</v>
      </c>
      <c r="J19" s="175">
        <f>H19+I19</f>
        <v>0</v>
      </c>
    </row>
    <row r="20" spans="2:10" ht="16.8" thickBot="1">
      <c r="B20" s="459" t="s">
        <v>57</v>
      </c>
      <c r="C20" s="460"/>
      <c r="D20" s="460"/>
      <c r="E20" s="460"/>
      <c r="F20" s="460"/>
      <c r="G20" s="460"/>
      <c r="H20" s="460"/>
      <c r="I20" s="461"/>
      <c r="J20" s="174">
        <f>J9+J11+J14+J18</f>
        <v>0</v>
      </c>
    </row>
    <row r="22" spans="2:10">
      <c r="H22" s="173"/>
      <c r="I22" s="509"/>
      <c r="J22" s="509"/>
    </row>
    <row r="23" spans="2:10" ht="16.2">
      <c r="F23" s="172" t="s">
        <v>67</v>
      </c>
      <c r="I23" s="510"/>
      <c r="J23" s="511"/>
    </row>
    <row r="24" spans="2:10">
      <c r="F24" s="172" t="s">
        <v>68</v>
      </c>
      <c r="I24" s="510"/>
      <c r="J24" s="510"/>
    </row>
    <row r="25" spans="2:10">
      <c r="F25" s="172" t="s">
        <v>69</v>
      </c>
      <c r="I25" s="172"/>
      <c r="J25" s="172"/>
    </row>
  </sheetData>
  <mergeCells count="19">
    <mergeCell ref="B10:G10"/>
    <mergeCell ref="B7:G7"/>
    <mergeCell ref="B9:G9"/>
    <mergeCell ref="B2:J2"/>
    <mergeCell ref="B3:J3"/>
    <mergeCell ref="B4:G4"/>
    <mergeCell ref="B8:G8"/>
    <mergeCell ref="B5:G5"/>
    <mergeCell ref="B6:G6"/>
    <mergeCell ref="B20:I20"/>
    <mergeCell ref="B11:G11"/>
    <mergeCell ref="B12:G12"/>
    <mergeCell ref="B13:G13"/>
    <mergeCell ref="B14:G14"/>
    <mergeCell ref="B16:G16"/>
    <mergeCell ref="B17:G17"/>
    <mergeCell ref="B15:G15"/>
    <mergeCell ref="B18:G18"/>
    <mergeCell ref="B19:G19"/>
  </mergeCells>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O20" sqref="O20"/>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Општина Дојран</vt:lpstr>
      <vt:lpstr>О.Конче</vt:lpstr>
      <vt:lpstr>Општина Демир капија Чифлик</vt:lpstr>
      <vt:lpstr>О.Демир Капија Јане Сандански</vt:lpstr>
      <vt:lpstr>О.Ново Село.СеКрак 1 Колешино</vt:lpstr>
      <vt:lpstr>О.Н.С Крак 2 Колешино</vt:lpstr>
      <vt:lpstr>О.НС - Мокриево</vt:lpstr>
      <vt:lpstr>Тендер7-Дел4-Рекапитулар</vt:lpstr>
      <vt:lpstr>Sheet1</vt:lpstr>
      <vt:lpstr>'О.Демир Капија Јане Сандански'!Print_Area</vt:lpstr>
      <vt:lpstr>О.Конче!Print_Area</vt:lpstr>
      <vt:lpstr>'О.Н.С Крак 2 Колешино'!Print_Area</vt:lpstr>
      <vt:lpstr>'О.Ново Село.СеКрак 1 Колешино'!Print_Area</vt:lpstr>
      <vt:lpstr>'О.НС - Мокриево'!Print_Area</vt:lpstr>
      <vt:lpstr>'Општина Демир капија Чифлик'!Print_Area</vt:lpstr>
      <vt:lpstr>'Општина Дојран'!Print_Area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Elizabeta Sokolovska</cp:lastModifiedBy>
  <cp:lastPrinted>2023-10-30T10:46:52Z</cp:lastPrinted>
  <dcterms:created xsi:type="dcterms:W3CDTF">2021-09-06T05:13:51Z</dcterms:created>
  <dcterms:modified xsi:type="dcterms:W3CDTF">2023-11-04T11:55:18Z</dcterms:modified>
</cp:coreProperties>
</file>